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75" yWindow="65521" windowWidth="7620" windowHeight="8445" activeTab="4"/>
  </bookViews>
  <sheets>
    <sheet name="Consol BS  " sheetId="1" r:id="rId1"/>
    <sheet name="Consol IS" sheetId="2" r:id="rId2"/>
    <sheet name="Consol Equity" sheetId="3" r:id="rId3"/>
    <sheet name="CashFlow" sheetId="4" r:id="rId4"/>
    <sheet name="Notes" sheetId="5" r:id="rId5"/>
  </sheets>
  <externalReferences>
    <externalReference r:id="rId8"/>
  </externalReferences>
  <definedNames>
    <definedName name="_xlnm.Print_Area" localSheetId="4">'Notes'!$A$1:$J$328</definedName>
    <definedName name="_xlnm.Print_Titles" localSheetId="4">'Notes'!$2:$6</definedName>
    <definedName name="Z_6E526710_5B8E_4916_8248_D4F7AD08A026_.wvu.PrintArea" localSheetId="4" hidden="1">'Notes'!$A$1:$J$328</definedName>
    <definedName name="Z_6E526710_5B8E_4916_8248_D4F7AD08A026_.wvu.PrintTitles" localSheetId="4" hidden="1">'Notes'!$2:$6</definedName>
    <definedName name="Z_6E526710_5B8E_4916_8248_D4F7AD08A026_.wvu.Rows" localSheetId="4" hidden="1">'Notes'!$228:$237</definedName>
  </definedNames>
  <calcPr fullCalcOnLoad="1"/>
</workbook>
</file>

<file path=xl/sharedStrings.xml><?xml version="1.0" encoding="utf-8"?>
<sst xmlns="http://schemas.openxmlformats.org/spreadsheetml/2006/main" count="326" uniqueCount="243">
  <si>
    <t>JHM CONSOLIDATION BERHAD</t>
  </si>
  <si>
    <t>CURRENT ASSETS</t>
  </si>
  <si>
    <t>Inventories</t>
  </si>
  <si>
    <t>Trade receivables</t>
  </si>
  <si>
    <t>Other receivables,deposits and prepayments</t>
  </si>
  <si>
    <t>Tax recoverables</t>
  </si>
  <si>
    <t>Trade payables</t>
  </si>
  <si>
    <t>Other payables and accruals</t>
  </si>
  <si>
    <t>Provision for taxation</t>
  </si>
  <si>
    <t>(The figures have not been audited)</t>
  </si>
  <si>
    <t>CONDENSED CONSOLIDATED INCOME STATEMENTS</t>
  </si>
  <si>
    <t>CONDENSED CONSOLIDATED STATEMENT OF CHANGES IN EQUITY</t>
  </si>
  <si>
    <t>--- Distributable---</t>
  </si>
  <si>
    <t>Share</t>
  </si>
  <si>
    <t>Retained</t>
  </si>
  <si>
    <t>Capital</t>
  </si>
  <si>
    <t xml:space="preserve">Profit </t>
  </si>
  <si>
    <t>Total</t>
  </si>
  <si>
    <t>RM'000</t>
  </si>
  <si>
    <t>Net profit for the period</t>
  </si>
  <si>
    <t>Notes :</t>
  </si>
  <si>
    <t>1.</t>
  </si>
  <si>
    <t>Accounting Policies and Methods Of Computation</t>
  </si>
  <si>
    <t>2.</t>
  </si>
  <si>
    <t>3.</t>
  </si>
  <si>
    <t>Seasonality or Cyclicality</t>
  </si>
  <si>
    <t>4.</t>
  </si>
  <si>
    <t>Exceptional items</t>
  </si>
  <si>
    <t xml:space="preserve">There were no exceptional items for the current quarter to date under review. </t>
  </si>
  <si>
    <t>5.</t>
  </si>
  <si>
    <t>6.</t>
  </si>
  <si>
    <t>7.</t>
  </si>
  <si>
    <t>8.</t>
  </si>
  <si>
    <t>Segmental Reporting</t>
  </si>
  <si>
    <t>Profit before taxation</t>
  </si>
  <si>
    <t>Taxation</t>
  </si>
  <si>
    <t>Profit after taxation</t>
  </si>
  <si>
    <t>Minority interest</t>
  </si>
  <si>
    <t>9.</t>
  </si>
  <si>
    <t>Valuation of Property, Plant and Equipment</t>
  </si>
  <si>
    <t>10.</t>
  </si>
  <si>
    <t>Subsequent Events</t>
  </si>
  <si>
    <t>11.</t>
  </si>
  <si>
    <t>Property, plant and equipment</t>
  </si>
  <si>
    <t>Current liabilities</t>
  </si>
  <si>
    <t>12.</t>
  </si>
  <si>
    <t>Contingent Liabilities and Contingent Assets</t>
  </si>
  <si>
    <t>13.</t>
  </si>
  <si>
    <t>Capital Commitments</t>
  </si>
  <si>
    <t>14.</t>
  </si>
  <si>
    <t>15.</t>
  </si>
  <si>
    <t>16.</t>
  </si>
  <si>
    <t xml:space="preserve">Commentary Of Prospects </t>
  </si>
  <si>
    <t>17.</t>
  </si>
  <si>
    <t>18.</t>
  </si>
  <si>
    <t>Current Year</t>
  </si>
  <si>
    <t>Quarter</t>
  </si>
  <si>
    <t>To Date</t>
  </si>
  <si>
    <t>Taxation comprise the following :</t>
  </si>
  <si>
    <t>Based on results for the period</t>
  </si>
  <si>
    <t>- Current taxation</t>
  </si>
  <si>
    <t>19.</t>
  </si>
  <si>
    <t>20.</t>
  </si>
  <si>
    <t>Purchase or Disposal of Quoted Securities</t>
  </si>
  <si>
    <t>21.</t>
  </si>
  <si>
    <t>Corporate Proposals</t>
  </si>
  <si>
    <t>Group Borrowings and Debt Securities</t>
  </si>
  <si>
    <t>Group borrowings</t>
  </si>
  <si>
    <t>Short term</t>
  </si>
  <si>
    <t>Long term</t>
  </si>
  <si>
    <t>23.</t>
  </si>
  <si>
    <t>Off Balance Sheet Financial Instruments</t>
  </si>
  <si>
    <t>24.</t>
  </si>
  <si>
    <t>25.</t>
  </si>
  <si>
    <t>Net profit for the period (RM'000)</t>
  </si>
  <si>
    <t>Individual Quarter</t>
  </si>
  <si>
    <t>Preceding Year</t>
  </si>
  <si>
    <t>Corresponding</t>
  </si>
  <si>
    <t>Cumulative Quarter</t>
  </si>
  <si>
    <t>Profit for the period</t>
  </si>
  <si>
    <t xml:space="preserve">Taxation           </t>
  </si>
  <si>
    <t>Finance costs</t>
  </si>
  <si>
    <t>Operating profit</t>
  </si>
  <si>
    <t>Administrative expenses</t>
  </si>
  <si>
    <t>Other operating income</t>
  </si>
  <si>
    <t>Gross profit</t>
  </si>
  <si>
    <t>Cost of sales</t>
  </si>
  <si>
    <t>Revenue</t>
  </si>
  <si>
    <t xml:space="preserve">Cash and bank balances </t>
  </si>
  <si>
    <t>Company No. 686148-A</t>
  </si>
  <si>
    <t>CONDENSED CONSOLIDATED CASH FLOW STATEMENT</t>
  </si>
  <si>
    <t>Cash flows from operating activities</t>
  </si>
  <si>
    <t>Adjustments for :</t>
  </si>
  <si>
    <t>Operating profit before working capital changes</t>
  </si>
  <si>
    <t>Receivables</t>
  </si>
  <si>
    <t>Payables</t>
  </si>
  <si>
    <t>Interest paid</t>
  </si>
  <si>
    <t>Income tax paid</t>
  </si>
  <si>
    <t>Cash flows from investing activities</t>
  </si>
  <si>
    <t>Net cash used in investing activities</t>
  </si>
  <si>
    <t>Cash flows from financing activities</t>
  </si>
  <si>
    <t>Cash and cash equivalents at beginning</t>
  </si>
  <si>
    <t>Cash and cash equivalents at end</t>
  </si>
  <si>
    <t xml:space="preserve">As At End </t>
  </si>
  <si>
    <t xml:space="preserve">Of Current </t>
  </si>
  <si>
    <t>Financial Year</t>
  </si>
  <si>
    <t>End</t>
  </si>
  <si>
    <t>N/A</t>
  </si>
  <si>
    <t>shares of RM0.10 each in issue ('000)</t>
  </si>
  <si>
    <t>Weighted average number of ordinary</t>
  </si>
  <si>
    <t>Basic Earnings Per Share based on</t>
  </si>
  <si>
    <t xml:space="preserve">   weighted average number of ordinary shares</t>
  </si>
  <si>
    <t>The basic earnings per share for the quarter and cumulative year to date are computed as follow:</t>
  </si>
  <si>
    <t xml:space="preserve">   of RM0.10 each in issue (sen)</t>
  </si>
  <si>
    <t>Premium</t>
  </si>
  <si>
    <t>--- Non distributable---</t>
  </si>
  <si>
    <t>Segmental information is presented in respect of the Group's business segments.</t>
  </si>
  <si>
    <t>Revenue from external customers</t>
  </si>
  <si>
    <t>Inter-segment revenue</t>
  </si>
  <si>
    <t>Total revenue</t>
  </si>
  <si>
    <t>Segment results</t>
  </si>
  <si>
    <t>Interest expense</t>
  </si>
  <si>
    <t>Current Year To Date</t>
  </si>
  <si>
    <t>Other Electronic Components</t>
  </si>
  <si>
    <t>Short-term deposits with a licensed bank</t>
  </si>
  <si>
    <t>Listing expenses</t>
  </si>
  <si>
    <t>Proceeds from disposal of property,plant and equipment</t>
  </si>
  <si>
    <t>Cash and cash equivalent comprise:</t>
  </si>
  <si>
    <t>Current Quarter</t>
  </si>
  <si>
    <t>- Deferred tax</t>
  </si>
  <si>
    <t>Current Year Quarter</t>
  </si>
  <si>
    <t>Changes In The Composition of The Group</t>
  </si>
  <si>
    <t>Hire purchase payables - Secured</t>
  </si>
  <si>
    <t>Litigation</t>
  </si>
  <si>
    <t>26.</t>
  </si>
  <si>
    <t>-Non cash items</t>
  </si>
  <si>
    <t>-Interest expense</t>
  </si>
  <si>
    <t>-Interest income</t>
  </si>
  <si>
    <t>Sales of Unquoted Investments / Properties</t>
  </si>
  <si>
    <t>Payment of hire purchase payables</t>
  </si>
  <si>
    <t>Dividends paid</t>
  </si>
  <si>
    <t>ASSETS</t>
  </si>
  <si>
    <t>Non-current assets</t>
  </si>
  <si>
    <t>TOTAL ASSETS</t>
  </si>
  <si>
    <t>EQUITY AND LIABILITIES</t>
  </si>
  <si>
    <t>Share capital</t>
  </si>
  <si>
    <t>Share premium</t>
  </si>
  <si>
    <t>Total equity</t>
  </si>
  <si>
    <t>Non-current liabilities</t>
  </si>
  <si>
    <t>Deferred tax liabilities</t>
  </si>
  <si>
    <t>Hire purchase payables</t>
  </si>
  <si>
    <t>TOTAL EQUITY AND LIABILITIES</t>
  </si>
  <si>
    <t>Holding Company expenses</t>
  </si>
  <si>
    <t>Unaudited</t>
  </si>
  <si>
    <t xml:space="preserve">Audited </t>
  </si>
  <si>
    <t xml:space="preserve"> As At Preceding </t>
  </si>
  <si>
    <t xml:space="preserve">Cash and cash equivalents </t>
  </si>
  <si>
    <t>Development costs</t>
  </si>
  <si>
    <t>Elimination</t>
  </si>
  <si>
    <t>Components related to HB LED</t>
  </si>
  <si>
    <t>Profit Forecast and Profit Guarantee</t>
  </si>
  <si>
    <t>Auditors'  Report on preceding annual financial statements</t>
  </si>
  <si>
    <t>Not applicable as no profit forecast or profit guarantee was announced or published.</t>
  </si>
  <si>
    <t xml:space="preserve">Net assets per share attributable to </t>
  </si>
  <si>
    <t xml:space="preserve">   equity holders of the parent (RM)</t>
  </si>
  <si>
    <t/>
  </si>
  <si>
    <t xml:space="preserve">Preceding Year </t>
  </si>
  <si>
    <t>#</t>
  </si>
  <si>
    <t>Period</t>
  </si>
  <si>
    <t>Preceding Year Corresponding Quarter</t>
  </si>
  <si>
    <t>Preceding Year Corresponding Period</t>
  </si>
  <si>
    <t>CUMULATIVE QUARTER</t>
  </si>
  <si>
    <t>INDIVIDUAL QUARTER</t>
  </si>
  <si>
    <t>Bonus issue of shares #</t>
  </si>
  <si>
    <t>Current Year           To Date</t>
  </si>
  <si>
    <t xml:space="preserve">Holding Company's Interest Income </t>
  </si>
  <si>
    <t>Interest income in subsidiaries</t>
  </si>
  <si>
    <t>PBT margin</t>
  </si>
  <si>
    <t>EXPLANATORY NOTES</t>
  </si>
  <si>
    <t>Utilisation of Initial Public Offering Proceeds</t>
  </si>
  <si>
    <t>31.12.07</t>
  </si>
  <si>
    <t>Balance as at 31 December 2007</t>
  </si>
  <si>
    <t>Total liabilities</t>
  </si>
  <si>
    <t>Retained profit</t>
  </si>
  <si>
    <t>Effects of changes in exchange rates</t>
  </si>
  <si>
    <t>Director's account</t>
  </si>
  <si>
    <t>Purchase of property, plant and equipment *</t>
  </si>
  <si>
    <t>*            Purchase of property of property,plant and equipment</t>
  </si>
  <si>
    <t xml:space="preserve">                Total acquisition cost</t>
  </si>
  <si>
    <t xml:space="preserve">                Total cash acquisition</t>
  </si>
  <si>
    <t xml:space="preserve">                Acquired under hire purchase loans</t>
  </si>
  <si>
    <t>Underprovision in prior years</t>
  </si>
  <si>
    <t xml:space="preserve">     Relating to the origination and reversal of temporary differences</t>
  </si>
  <si>
    <t xml:space="preserve">     Relating to changes in tax rates</t>
  </si>
  <si>
    <t>Note:</t>
  </si>
  <si>
    <t xml:space="preserve">  N/A - Not Applicable</t>
  </si>
  <si>
    <t>Earnings per share attributable to 
equity holders of the parent (sen) :</t>
  </si>
  <si>
    <t xml:space="preserve"> - Basic</t>
  </si>
  <si>
    <t xml:space="preserve">  - Diluted</t>
  </si>
  <si>
    <t>Note</t>
  </si>
  <si>
    <t>Corresponding Period</t>
  </si>
  <si>
    <t>Debt and equity securities</t>
  </si>
  <si>
    <t>There were no significant changes in estimates that had a material effect on the results of the  Group for the current quarter under review.</t>
  </si>
  <si>
    <t>There were no issuance, cancellations, repurchases, resale and repayment of debt and equity securities for the current quarter under review.</t>
  </si>
  <si>
    <t>Dividends Paid</t>
  </si>
  <si>
    <t>Material Changes in Estimates of Amounts Reported</t>
  </si>
  <si>
    <t>The Group's operations were not materially affected by any major seasonal or cyclical changes during the quarter under review.</t>
  </si>
  <si>
    <t>There were no changes in the the composition of the Group for the current quarter under review.</t>
  </si>
  <si>
    <t>Dividend Payable</t>
  </si>
  <si>
    <t xml:space="preserve">Earnings Per Share </t>
  </si>
  <si>
    <t>There is no diluted earnings per share as the Company does not have any convertible financial instruments as at the current year quarter and current year to date.</t>
  </si>
  <si>
    <t>The earnings per share of the Group in prior year was restated after adjusting for the effect of bonus issue during the current year.</t>
  </si>
  <si>
    <t>There were no material events subsequent to the end of the current quarter under review and up to the date of this announcement.</t>
  </si>
  <si>
    <t xml:space="preserve">Comment on material change in profit before taxation with immediate preceding quarter </t>
  </si>
  <si>
    <t>Immediate Preceding Quarter</t>
  </si>
  <si>
    <t>31.03.08</t>
  </si>
  <si>
    <t>Balance as at 1 January 2007</t>
  </si>
  <si>
    <t>Cash generated from operations</t>
  </si>
  <si>
    <t>Net cash generated from operating activities</t>
  </si>
  <si>
    <t>Interest received</t>
  </si>
  <si>
    <t>The auditors’ report  on the financial statements of the Group for the FYE 31 December 2007 were not subject to any audit qualification.</t>
  </si>
  <si>
    <t>Net cash used in financing activities</t>
  </si>
  <si>
    <t>Net decrease in cash and cash equivalents</t>
  </si>
  <si>
    <t>Fine Pitch Connector Pins</t>
  </si>
  <si>
    <t>There were no changes in contingent liabilities and contingent assets since the last annual balance sheet as at 31 December 2007.</t>
  </si>
  <si>
    <t>CONDENSED CONSOLIDATED BALANCE SHEET AS AT 30 JUNE 2008</t>
  </si>
  <si>
    <t>30.06.08</t>
  </si>
  <si>
    <t>FOR THE SECOND QUARTER ENDED 30 JUNE 2008</t>
  </si>
  <si>
    <t>30.06.07</t>
  </si>
  <si>
    <t>Balance as at 30 June 2008</t>
  </si>
  <si>
    <t>Payment of listing expenses</t>
  </si>
  <si>
    <t>Withdrawal of margin deposits</t>
  </si>
  <si>
    <t>There has been no revalution of property, plant and equipment during the quarter ended 30 June 2008.</t>
  </si>
  <si>
    <t>As at 30 June 2008, all property, plant and equipment were stated at cost less accumulated depreciation.</t>
  </si>
  <si>
    <t>Particulars of the Group's borrowings denominated in Ringgit Malaysia as at 30 June 2008 are as follow:-</t>
  </si>
  <si>
    <t>Dividend</t>
  </si>
  <si>
    <t>The Group comprises the following main business segments for the six (6) months period ended 30 June 2008:</t>
  </si>
  <si>
    <t>There were no outstanding capital commitments at the end of the quarter under review.</t>
  </si>
  <si>
    <t>As at 30 June 2008, the Company has fully utilised the proceeds raised from its initial public offering and has not undertaken any corporate proposal to raise any proceeds during the current quarter under review and financial year-to-date.</t>
  </si>
  <si>
    <t>All dividends declared in respect of the quarter under review have been fully paid.</t>
  </si>
  <si>
    <t>Review Of Performance for the Current Financial Quarter and Financial Year-to-date</t>
  </si>
  <si>
    <t>RM’000</t>
  </si>
  <si>
    <t>Profit before tax (PBT)</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</si>
</sst>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_(* #,##0_);_(* \(#,##0\);_(* &quot;-&quot;??_);_(@_)"/>
    <numFmt numFmtId="174" formatCode="_(* #,##0.00_);_(* \(#,##0.00\);_(* &quot;-&quot;_);_(@_)"/>
    <numFmt numFmtId="175" formatCode="_(* #,##0.0_);_(* \(#,##0.0\);_(* &quot;-&quot;?_);_(@_)"/>
    <numFmt numFmtId="176" formatCode="_(* #,##0.000_);_(* \(#,##0.000\);_(* &quot;-&quot;???_);_(@_)"/>
    <numFmt numFmtId="177" formatCode="_(* #,##0.0000_);_(* \(#,##0.0000\);_(* &quot;-&quot;????_);_(@_)"/>
    <numFmt numFmtId="178" formatCode="0.0000000"/>
    <numFmt numFmtId="179" formatCode="0.000000"/>
    <numFmt numFmtId="180" formatCode="0.00000"/>
    <numFmt numFmtId="181" formatCode="0.0000"/>
    <numFmt numFmtId="182" formatCode="0.000"/>
    <numFmt numFmtId="183" formatCode="0.0%"/>
    <numFmt numFmtId="184" formatCode="#,##0_ ;\-#,##0\ "/>
    <numFmt numFmtId="185" formatCode="_(* #,##0.0_);_(* \(#,##0.0\);_(* &quot;-&quot;??_);_(@_)"/>
    <numFmt numFmtId="186" formatCode="#,##0.0000_ ;\-#,##0.0000\ "/>
    <numFmt numFmtId="187" formatCode="_-* #,##0.0000_-;\-* #,##0.0000_-;_-* &quot;-&quot;????_-;_-@_-"/>
    <numFmt numFmtId="188" formatCode="&quot;Yes&quot;;&quot;Yes&quot;;&quot;No&quot;"/>
    <numFmt numFmtId="189" formatCode="&quot;True&quot;;&quot;True&quot;;&quot;False&quot;"/>
    <numFmt numFmtId="190" formatCode="&quot;On&quot;;&quot;On&quot;;&quot;Off&quot;"/>
  </numFmts>
  <fonts count="33">
    <font>
      <sz val="10"/>
      <name val="Arial"/>
      <family val="0"/>
    </font>
    <font>
      <b/>
      <sz val="10"/>
      <name val="Times New Roman"/>
      <family val="1"/>
    </font>
    <font>
      <sz val="10"/>
      <name val="Times New Roman"/>
      <family val="1"/>
    </font>
    <font>
      <u val="single"/>
      <sz val="10"/>
      <name val="Times New Roman"/>
      <family val="1"/>
    </font>
    <font>
      <b/>
      <u val="single"/>
      <sz val="10"/>
      <name val="Times New Roman"/>
      <family val="1"/>
    </font>
    <font>
      <sz val="10"/>
      <color indexed="10"/>
      <name val="Times New Roman"/>
      <family val="1"/>
    </font>
    <font>
      <b/>
      <i/>
      <sz val="10"/>
      <name val="Times New Roman"/>
      <family val="1"/>
    </font>
    <font>
      <b/>
      <sz val="9"/>
      <name val="Times New Roman"/>
      <family val="1"/>
    </font>
    <font>
      <b/>
      <sz val="12"/>
      <name val="Times New Roman"/>
      <family val="1"/>
    </font>
    <font>
      <u val="single"/>
      <sz val="10"/>
      <color indexed="12"/>
      <name val="Arial"/>
      <family val="0"/>
    </font>
    <font>
      <u val="single"/>
      <sz val="10"/>
      <color indexed="36"/>
      <name val="Arial"/>
      <family val="0"/>
    </font>
    <font>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Times New Roman"/>
      <family val="0"/>
    </font>
    <font>
      <b/>
      <u val="single"/>
      <sz val="10"/>
      <color indexed="8"/>
      <name val="Times New Roman"/>
      <family val="0"/>
    </font>
    <font>
      <i/>
      <sz val="10"/>
      <color indexed="8"/>
      <name val="Times New Roman"/>
      <family val="0"/>
    </font>
    <font>
      <b/>
      <sz val="10"/>
      <color indexed="8"/>
      <name val="Times New Roman"/>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7" fillId="3" borderId="0" applyNumberFormat="0" applyBorder="0" applyAlignment="0" applyProtection="0"/>
    <xf numFmtId="0" fontId="21" fillId="20" borderId="1" applyNumberFormat="0" applyAlignment="0" applyProtection="0"/>
    <xf numFmtId="0" fontId="2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10" fillId="0" borderId="0" applyNumberFormat="0" applyFill="0" applyBorder="0" applyAlignment="0" applyProtection="0"/>
    <xf numFmtId="0" fontId="16"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9" fillId="0" borderId="0" applyNumberFormat="0" applyFill="0" applyBorder="0" applyAlignment="0" applyProtection="0"/>
    <xf numFmtId="0" fontId="19" fillId="7" borderId="1" applyNumberFormat="0" applyAlignment="0" applyProtection="0"/>
    <xf numFmtId="0" fontId="22" fillId="0" borderId="6" applyNumberFormat="0" applyFill="0" applyAlignment="0" applyProtection="0"/>
    <xf numFmtId="0" fontId="18" fillId="22" borderId="0" applyNumberFormat="0" applyBorder="0" applyAlignment="0" applyProtection="0"/>
    <xf numFmtId="0" fontId="0" fillId="0" borderId="0">
      <alignment/>
      <protection/>
    </xf>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26" fillId="0" borderId="9" applyNumberFormat="0" applyFill="0" applyAlignment="0" applyProtection="0"/>
    <xf numFmtId="0" fontId="24" fillId="0" borderId="0" applyNumberFormat="0" applyFill="0" applyBorder="0" applyAlignment="0" applyProtection="0"/>
  </cellStyleXfs>
  <cellXfs count="151">
    <xf numFmtId="0" fontId="0" fillId="0" borderId="0" xfId="0" applyAlignment="1">
      <alignment/>
    </xf>
    <xf numFmtId="0" fontId="1" fillId="0" borderId="0" xfId="0" applyFont="1" applyAlignment="1">
      <alignment/>
    </xf>
    <xf numFmtId="0" fontId="1" fillId="0" borderId="0" xfId="0" applyFont="1" applyFill="1" applyAlignment="1">
      <alignment/>
    </xf>
    <xf numFmtId="173" fontId="2" fillId="0" borderId="0" xfId="42" applyNumberFormat="1" applyFont="1" applyFill="1" applyAlignment="1">
      <alignment/>
    </xf>
    <xf numFmtId="0" fontId="2" fillId="0" borderId="0" xfId="0" applyFont="1" applyFill="1" applyAlignment="1">
      <alignment/>
    </xf>
    <xf numFmtId="173" fontId="2" fillId="0" borderId="0" xfId="42" applyNumberFormat="1" applyFont="1" applyFill="1" applyAlignment="1">
      <alignment horizontal="center"/>
    </xf>
    <xf numFmtId="0" fontId="2" fillId="0" borderId="0" xfId="0" applyFont="1" applyFill="1" applyAlignment="1">
      <alignment horizontal="center"/>
    </xf>
    <xf numFmtId="173" fontId="2" fillId="0" borderId="0" xfId="42" applyNumberFormat="1" applyFont="1" applyFill="1" applyAlignment="1">
      <alignment horizontal="right"/>
    </xf>
    <xf numFmtId="173" fontId="2" fillId="0" borderId="0" xfId="42" applyNumberFormat="1" applyFont="1" applyFill="1" applyBorder="1" applyAlignment="1">
      <alignment/>
    </xf>
    <xf numFmtId="173" fontId="2" fillId="0" borderId="10" xfId="42" applyNumberFormat="1" applyFont="1" applyFill="1" applyBorder="1" applyAlignment="1">
      <alignment/>
    </xf>
    <xf numFmtId="0" fontId="2" fillId="0" borderId="0" xfId="0" applyFont="1" applyAlignment="1">
      <alignment/>
    </xf>
    <xf numFmtId="173" fontId="2" fillId="0" borderId="0" xfId="42" applyNumberFormat="1" applyFont="1" applyAlignment="1">
      <alignment/>
    </xf>
    <xf numFmtId="0" fontId="2" fillId="0" borderId="0" xfId="0" applyFont="1" applyFill="1" applyAlignment="1">
      <alignment horizontal="justify"/>
    </xf>
    <xf numFmtId="169" fontId="1" fillId="0" borderId="0" xfId="0" applyNumberFormat="1" applyFont="1" applyFill="1" applyAlignment="1">
      <alignment/>
    </xf>
    <xf numFmtId="0" fontId="0" fillId="0" borderId="0" xfId="0" applyFont="1" applyAlignment="1">
      <alignment/>
    </xf>
    <xf numFmtId="169" fontId="4" fillId="0" borderId="0" xfId="0" applyNumberFormat="1" applyFont="1" applyAlignment="1">
      <alignment/>
    </xf>
    <xf numFmtId="169" fontId="1" fillId="0" borderId="0" xfId="0" applyNumberFormat="1" applyFont="1" applyAlignment="1">
      <alignment horizontal="left"/>
    </xf>
    <xf numFmtId="169" fontId="2" fillId="0" borderId="0" xfId="0" applyNumberFormat="1" applyFont="1" applyAlignment="1">
      <alignment/>
    </xf>
    <xf numFmtId="0" fontId="0" fillId="0" borderId="0" xfId="0" applyFont="1" applyFill="1" applyAlignment="1">
      <alignment horizontal="center"/>
    </xf>
    <xf numFmtId="169" fontId="1" fillId="0" borderId="0" xfId="42" applyNumberFormat="1" applyFont="1" applyAlignment="1">
      <alignment/>
    </xf>
    <xf numFmtId="169" fontId="2" fillId="0" borderId="0" xfId="42" applyNumberFormat="1" applyFont="1" applyAlignment="1">
      <alignment/>
    </xf>
    <xf numFmtId="169" fontId="2" fillId="0" borderId="0" xfId="42" applyNumberFormat="1" applyFont="1" applyBorder="1" applyAlignment="1">
      <alignment/>
    </xf>
    <xf numFmtId="169" fontId="2" fillId="0" borderId="11" xfId="42" applyNumberFormat="1" applyFont="1" applyBorder="1" applyAlignment="1">
      <alignment/>
    </xf>
    <xf numFmtId="169" fontId="0" fillId="0" borderId="0" xfId="0" applyNumberFormat="1" applyFont="1" applyAlignment="1">
      <alignment/>
    </xf>
    <xf numFmtId="169" fontId="0" fillId="0" borderId="0" xfId="0" applyNumberFormat="1" applyFont="1" applyAlignment="1">
      <alignment/>
    </xf>
    <xf numFmtId="169" fontId="0" fillId="0" borderId="0" xfId="0" applyNumberFormat="1" applyFont="1" applyAlignment="1">
      <alignment/>
    </xf>
    <xf numFmtId="0" fontId="1" fillId="0" borderId="0" xfId="0" applyFont="1" applyFill="1" applyAlignment="1">
      <alignment horizontal="left"/>
    </xf>
    <xf numFmtId="0" fontId="1" fillId="0" borderId="0" xfId="0" applyFont="1" applyFill="1" applyAlignment="1" quotePrefix="1">
      <alignment horizontal="left"/>
    </xf>
    <xf numFmtId="0" fontId="2" fillId="0" borderId="0" xfId="0" applyFont="1" applyBorder="1" applyAlignment="1">
      <alignment/>
    </xf>
    <xf numFmtId="173" fontId="2" fillId="0" borderId="0" xfId="42" applyNumberFormat="1" applyFont="1" applyFill="1" applyBorder="1" applyAlignment="1">
      <alignment horizontal="center"/>
    </xf>
    <xf numFmtId="173" fontId="2" fillId="0" borderId="11" xfId="42" applyNumberFormat="1" applyFont="1" applyFill="1" applyBorder="1" applyAlignment="1">
      <alignment horizontal="center"/>
    </xf>
    <xf numFmtId="0" fontId="2" fillId="0" borderId="0" xfId="0" applyFont="1" applyFill="1" applyBorder="1" applyAlignment="1">
      <alignment/>
    </xf>
    <xf numFmtId="169" fontId="2" fillId="0" borderId="0" xfId="0" applyNumberFormat="1" applyFont="1" applyFill="1" applyAlignment="1">
      <alignment/>
    </xf>
    <xf numFmtId="169" fontId="2" fillId="0" borderId="0" xfId="0" applyNumberFormat="1" applyFont="1" applyFill="1" applyBorder="1" applyAlignment="1">
      <alignment/>
    </xf>
    <xf numFmtId="0" fontId="2" fillId="0" borderId="0" xfId="0" applyFont="1" applyFill="1" applyAlignment="1" quotePrefix="1">
      <alignment/>
    </xf>
    <xf numFmtId="0" fontId="3" fillId="0" borderId="0" xfId="0" applyFont="1" applyFill="1" applyAlignment="1">
      <alignment/>
    </xf>
    <xf numFmtId="15" fontId="6" fillId="0" borderId="0" xfId="0" applyNumberFormat="1" applyFont="1" applyFill="1" applyAlignment="1" quotePrefix="1">
      <alignment horizontal="left"/>
    </xf>
    <xf numFmtId="173" fontId="2" fillId="0" borderId="0" xfId="42" applyNumberFormat="1" applyFont="1" applyAlignment="1">
      <alignment horizontal="center"/>
    </xf>
    <xf numFmtId="169" fontId="1" fillId="0" borderId="0" xfId="0" applyNumberFormat="1" applyFont="1" applyFill="1" applyAlignment="1">
      <alignment/>
    </xf>
    <xf numFmtId="173" fontId="2" fillId="0" borderId="11" xfId="42" applyNumberFormat="1" applyFont="1" applyFill="1" applyBorder="1" applyAlignment="1">
      <alignment/>
    </xf>
    <xf numFmtId="173" fontId="2" fillId="0" borderId="12" xfId="42" applyNumberFormat="1" applyFont="1" applyFill="1" applyBorder="1" applyAlignment="1">
      <alignment/>
    </xf>
    <xf numFmtId="173" fontId="2" fillId="0" borderId="13" xfId="42" applyNumberFormat="1" applyFont="1" applyFill="1" applyBorder="1" applyAlignment="1">
      <alignment/>
    </xf>
    <xf numFmtId="173" fontId="2" fillId="0" borderId="14" xfId="42" applyNumberFormat="1" applyFont="1" applyFill="1" applyBorder="1" applyAlignment="1">
      <alignment/>
    </xf>
    <xf numFmtId="37" fontId="2" fillId="0" borderId="0" xfId="0" applyNumberFormat="1" applyFont="1" applyFill="1" applyAlignment="1">
      <alignment horizontal="left"/>
    </xf>
    <xf numFmtId="169" fontId="2" fillId="0" borderId="11" xfId="0" applyNumberFormat="1" applyFont="1" applyFill="1" applyBorder="1" applyAlignment="1">
      <alignment/>
    </xf>
    <xf numFmtId="169" fontId="2" fillId="0" borderId="11" xfId="0" applyNumberFormat="1" applyFont="1" applyBorder="1" applyAlignment="1">
      <alignment/>
    </xf>
    <xf numFmtId="9" fontId="5" fillId="0" borderId="0" xfId="60" applyFont="1" applyFill="1" applyAlignment="1">
      <alignment/>
    </xf>
    <xf numFmtId="169" fontId="2" fillId="0" borderId="15" xfId="0" applyNumberFormat="1" applyFont="1" applyFill="1" applyBorder="1" applyAlignment="1">
      <alignment/>
    </xf>
    <xf numFmtId="0" fontId="1" fillId="0" borderId="0" xfId="0" applyFont="1" applyFill="1" applyAlignment="1">
      <alignment horizontal="center"/>
    </xf>
    <xf numFmtId="0" fontId="7" fillId="0" borderId="0" xfId="0" applyFont="1" applyFill="1" applyAlignment="1">
      <alignment horizontal="center"/>
    </xf>
    <xf numFmtId="169" fontId="8" fillId="0" borderId="0" xfId="0" applyNumberFormat="1" applyFont="1" applyAlignment="1">
      <alignment/>
    </xf>
    <xf numFmtId="173" fontId="1" fillId="0" borderId="0" xfId="42" applyNumberFormat="1" applyFont="1" applyFill="1" applyAlignment="1">
      <alignment/>
    </xf>
    <xf numFmtId="173" fontId="1" fillId="0" borderId="0" xfId="42" applyNumberFormat="1" applyFont="1" applyFill="1" applyAlignment="1">
      <alignment horizontal="center"/>
    </xf>
    <xf numFmtId="0" fontId="0" fillId="0" borderId="0" xfId="0" applyFill="1" applyAlignment="1">
      <alignment/>
    </xf>
    <xf numFmtId="169" fontId="2" fillId="0" borderId="10" xfId="0" applyNumberFormat="1" applyFont="1" applyFill="1" applyBorder="1" applyAlignment="1">
      <alignment/>
    </xf>
    <xf numFmtId="0" fontId="2" fillId="0" borderId="0" xfId="0" applyFont="1" applyFill="1" applyBorder="1" applyAlignment="1">
      <alignment horizontal="center"/>
    </xf>
    <xf numFmtId="171" fontId="2" fillId="0" borderId="15" xfId="42" applyFont="1" applyFill="1" applyBorder="1" applyAlignment="1">
      <alignment horizontal="center"/>
    </xf>
    <xf numFmtId="169" fontId="0" fillId="0" borderId="0" xfId="0" applyNumberFormat="1" applyFont="1" applyFill="1" applyAlignment="1">
      <alignment/>
    </xf>
    <xf numFmtId="0" fontId="0" fillId="0" borderId="0" xfId="0" applyFill="1" applyBorder="1" applyAlignment="1">
      <alignment/>
    </xf>
    <xf numFmtId="169" fontId="2" fillId="0" borderId="0" xfId="42" applyNumberFormat="1" applyFont="1" applyFill="1" applyBorder="1" applyAlignment="1">
      <alignment/>
    </xf>
    <xf numFmtId="173" fontId="1" fillId="0" borderId="0" xfId="42" applyNumberFormat="1" applyFont="1" applyFill="1" applyAlignment="1" quotePrefix="1">
      <alignment horizontal="center"/>
    </xf>
    <xf numFmtId="0" fontId="2" fillId="0" borderId="0" xfId="0" applyFont="1" applyAlignment="1" quotePrefix="1">
      <alignment/>
    </xf>
    <xf numFmtId="0" fontId="0" fillId="0" borderId="0" xfId="0" applyFont="1" applyAlignment="1">
      <alignment/>
    </xf>
    <xf numFmtId="169" fontId="2" fillId="0" borderId="0" xfId="0" applyNumberFormat="1" applyFont="1" applyFill="1" applyAlignment="1">
      <alignment horizontal="center"/>
    </xf>
    <xf numFmtId="169" fontId="2" fillId="0" borderId="11" xfId="0" applyNumberFormat="1" applyFont="1" applyFill="1" applyBorder="1" applyAlignment="1">
      <alignment horizontal="center"/>
    </xf>
    <xf numFmtId="169" fontId="0" fillId="0" borderId="0" xfId="0" applyNumberFormat="1" applyFont="1" applyFill="1" applyAlignment="1">
      <alignment/>
    </xf>
    <xf numFmtId="173" fontId="2" fillId="0" borderId="16" xfId="42" applyNumberFormat="1" applyFont="1" applyFill="1" applyBorder="1" applyAlignment="1">
      <alignment/>
    </xf>
    <xf numFmtId="3" fontId="2" fillId="0" borderId="0" xfId="0" applyNumberFormat="1" applyFont="1" applyFill="1" applyAlignment="1">
      <alignment horizontal="center"/>
    </xf>
    <xf numFmtId="3" fontId="2" fillId="0" borderId="0" xfId="0" applyNumberFormat="1" applyFont="1" applyFill="1" applyAlignment="1">
      <alignment/>
    </xf>
    <xf numFmtId="0" fontId="2" fillId="0" borderId="0" xfId="57" applyFont="1" applyFill="1">
      <alignment/>
      <protection/>
    </xf>
    <xf numFmtId="0" fontId="1" fillId="0" borderId="0" xfId="0" applyFont="1" applyFill="1" applyAlignment="1">
      <alignment horizontal="center" vertical="justify"/>
    </xf>
    <xf numFmtId="173" fontId="2" fillId="0" borderId="10" xfId="42" applyNumberFormat="1" applyFont="1" applyFill="1" applyBorder="1" applyAlignment="1">
      <alignment horizontal="center"/>
    </xf>
    <xf numFmtId="0" fontId="1" fillId="0" borderId="0" xfId="0" applyFont="1" applyFill="1" applyBorder="1" applyAlignment="1">
      <alignment horizontal="center"/>
    </xf>
    <xf numFmtId="0" fontId="2" fillId="0" borderId="0" xfId="0" applyNumberFormat="1" applyFont="1" applyFill="1" applyAlignment="1">
      <alignment/>
    </xf>
    <xf numFmtId="0" fontId="2" fillId="0" borderId="14" xfId="0" applyFont="1" applyFill="1" applyBorder="1" applyAlignment="1">
      <alignment/>
    </xf>
    <xf numFmtId="0" fontId="2" fillId="0" borderId="13" xfId="0" applyFont="1" applyFill="1" applyBorder="1" applyAlignment="1">
      <alignment/>
    </xf>
    <xf numFmtId="38" fontId="2" fillId="0" borderId="0" xfId="0" applyNumberFormat="1" applyFont="1" applyBorder="1" applyAlignment="1">
      <alignment/>
    </xf>
    <xf numFmtId="0" fontId="0" fillId="0" borderId="0" xfId="0" applyFont="1" applyBorder="1" applyAlignment="1">
      <alignment/>
    </xf>
    <xf numFmtId="169" fontId="2" fillId="0" borderId="17" xfId="42" applyNumberFormat="1" applyFont="1" applyBorder="1" applyAlignment="1">
      <alignment/>
    </xf>
    <xf numFmtId="169" fontId="2" fillId="0" borderId="18" xfId="42" applyNumberFormat="1" applyFont="1" applyBorder="1" applyAlignment="1">
      <alignment/>
    </xf>
    <xf numFmtId="173" fontId="2" fillId="0" borderId="0" xfId="0" applyNumberFormat="1" applyFont="1" applyAlignment="1">
      <alignment/>
    </xf>
    <xf numFmtId="3" fontId="2" fillId="0" borderId="0" xfId="0" applyNumberFormat="1" applyFont="1" applyAlignment="1">
      <alignment/>
    </xf>
    <xf numFmtId="173" fontId="2" fillId="0" borderId="11" xfId="0" applyNumberFormat="1" applyFont="1" applyBorder="1" applyAlignment="1">
      <alignment/>
    </xf>
    <xf numFmtId="0" fontId="1" fillId="0" borderId="0" xfId="57" applyFont="1" applyFill="1" applyBorder="1" applyAlignment="1">
      <alignment horizontal="right"/>
      <protection/>
    </xf>
    <xf numFmtId="0" fontId="1" fillId="0" borderId="0" xfId="57" applyFont="1" applyFill="1" applyBorder="1" applyAlignment="1">
      <alignment horizontal="right" wrapText="1"/>
      <protection/>
    </xf>
    <xf numFmtId="10" fontId="0" fillId="0" borderId="0" xfId="60" applyNumberFormat="1" applyFont="1" applyAlignment="1">
      <alignment/>
    </xf>
    <xf numFmtId="0" fontId="1" fillId="0" borderId="0" xfId="0" applyFont="1" applyFill="1" applyAlignment="1">
      <alignment horizontal="right"/>
    </xf>
    <xf numFmtId="0" fontId="1" fillId="0" borderId="0" xfId="57" applyFont="1" applyFill="1" applyAlignment="1">
      <alignment horizontal="right" wrapText="1"/>
      <protection/>
    </xf>
    <xf numFmtId="10" fontId="2" fillId="0" borderId="0" xfId="60" applyNumberFormat="1" applyFont="1" applyFill="1" applyAlignment="1">
      <alignment horizontal="center"/>
    </xf>
    <xf numFmtId="173" fontId="2" fillId="0" borderId="0" xfId="0" applyNumberFormat="1" applyFont="1" applyFill="1" applyAlignment="1">
      <alignment/>
    </xf>
    <xf numFmtId="173" fontId="2" fillId="0" borderId="11" xfId="0" applyNumberFormat="1" applyFont="1" applyFill="1" applyBorder="1" applyAlignment="1">
      <alignment/>
    </xf>
    <xf numFmtId="0" fontId="0" fillId="0" borderId="0" xfId="0" applyFont="1" applyFill="1" applyAlignment="1">
      <alignment/>
    </xf>
    <xf numFmtId="173" fontId="2" fillId="0" borderId="0" xfId="42" applyNumberFormat="1" applyFont="1" applyFill="1" applyAlignment="1" quotePrefix="1">
      <alignment/>
    </xf>
    <xf numFmtId="3" fontId="2" fillId="0" borderId="0" xfId="0" applyNumberFormat="1" applyFont="1" applyBorder="1" applyAlignment="1">
      <alignment horizontal="center" vertical="top" wrapText="1"/>
    </xf>
    <xf numFmtId="0" fontId="2" fillId="0" borderId="0" xfId="0" applyFont="1" applyBorder="1" applyAlignment="1">
      <alignment horizontal="center" vertical="top" wrapText="1"/>
    </xf>
    <xf numFmtId="0" fontId="2" fillId="0" borderId="0" xfId="0" applyFont="1" applyBorder="1" applyAlignment="1">
      <alignment horizontal="center" wrapText="1"/>
    </xf>
    <xf numFmtId="0" fontId="1" fillId="0" borderId="0" xfId="0" applyFont="1" applyBorder="1" applyAlignment="1">
      <alignment horizontal="right" wrapText="1"/>
    </xf>
    <xf numFmtId="0" fontId="5" fillId="0" borderId="0" xfId="0" applyFont="1" applyFill="1" applyAlignment="1">
      <alignment/>
    </xf>
    <xf numFmtId="3" fontId="2" fillId="0" borderId="10" xfId="0" applyNumberFormat="1" applyFont="1" applyBorder="1" applyAlignment="1">
      <alignment/>
    </xf>
    <xf numFmtId="169" fontId="2" fillId="0" borderId="14" xfId="0" applyNumberFormat="1" applyFont="1" applyFill="1" applyBorder="1" applyAlignment="1">
      <alignment/>
    </xf>
    <xf numFmtId="169" fontId="2" fillId="0" borderId="13" xfId="0" applyNumberFormat="1" applyFont="1" applyFill="1" applyBorder="1" applyAlignment="1">
      <alignment/>
    </xf>
    <xf numFmtId="0" fontId="2" fillId="0" borderId="11" xfId="0" applyFont="1" applyFill="1" applyBorder="1" applyAlignment="1">
      <alignment/>
    </xf>
    <xf numFmtId="169" fontId="7" fillId="0" borderId="0" xfId="0" applyNumberFormat="1" applyFont="1" applyAlignment="1">
      <alignment horizontal="center"/>
    </xf>
    <xf numFmtId="171" fontId="2" fillId="0" borderId="0" xfId="42" applyNumberFormat="1" applyFont="1" applyFill="1" applyAlignment="1">
      <alignment/>
    </xf>
    <xf numFmtId="171" fontId="2" fillId="0" borderId="0" xfId="0" applyNumberFormat="1" applyFont="1" applyFill="1" applyAlignment="1">
      <alignment/>
    </xf>
    <xf numFmtId="171" fontId="0" fillId="0" borderId="0" xfId="0" applyNumberFormat="1" applyAlignment="1">
      <alignment/>
    </xf>
    <xf numFmtId="173" fontId="2" fillId="0" borderId="0" xfId="0" applyNumberFormat="1" applyFont="1" applyFill="1" applyBorder="1" applyAlignment="1">
      <alignment/>
    </xf>
    <xf numFmtId="0" fontId="1" fillId="0" borderId="0" xfId="0" applyNumberFormat="1" applyFont="1" applyFill="1" applyAlignment="1">
      <alignment horizontal="center" wrapText="1"/>
    </xf>
    <xf numFmtId="0" fontId="2" fillId="0" borderId="0" xfId="0" applyFont="1" applyFill="1" applyBorder="1" applyAlignment="1">
      <alignment vertical="top" wrapText="1"/>
    </xf>
    <xf numFmtId="0" fontId="2" fillId="0" borderId="0" xfId="0" applyFont="1" applyFill="1" applyBorder="1" applyAlignment="1">
      <alignment horizontal="center" wrapText="1"/>
    </xf>
    <xf numFmtId="3" fontId="1" fillId="0" borderId="0" xfId="0" applyNumberFormat="1" applyFont="1" applyFill="1" applyBorder="1" applyAlignment="1">
      <alignment horizontal="center" wrapText="1"/>
    </xf>
    <xf numFmtId="0" fontId="0" fillId="0" borderId="0" xfId="0" applyFont="1" applyFill="1" applyBorder="1" applyAlignment="1">
      <alignment/>
    </xf>
    <xf numFmtId="15" fontId="2" fillId="0" borderId="0" xfId="0" applyNumberFormat="1" applyFont="1" applyFill="1" applyBorder="1" applyAlignment="1">
      <alignment/>
    </xf>
    <xf numFmtId="3" fontId="2" fillId="0" borderId="0" xfId="0" applyNumberFormat="1" applyFont="1" applyBorder="1" applyAlignment="1">
      <alignment horizontal="center" wrapText="1"/>
    </xf>
    <xf numFmtId="173" fontId="2" fillId="0" borderId="11" xfId="42" applyNumberFormat="1" applyFont="1" applyBorder="1" applyAlignment="1">
      <alignment/>
    </xf>
    <xf numFmtId="0" fontId="0" fillId="0" borderId="0" xfId="0" applyFont="1" applyBorder="1" applyAlignment="1">
      <alignment/>
    </xf>
    <xf numFmtId="0" fontId="2" fillId="0" borderId="0" xfId="0" applyFont="1" applyFill="1" applyAlignment="1">
      <alignment wrapText="1"/>
    </xf>
    <xf numFmtId="0" fontId="2" fillId="0" borderId="0" xfId="0" applyFont="1" applyFill="1" applyAlignment="1">
      <alignment horizontal="center" wrapText="1"/>
    </xf>
    <xf numFmtId="186" fontId="2" fillId="0" borderId="11" xfId="0" applyNumberFormat="1" applyFont="1" applyBorder="1" applyAlignment="1">
      <alignment/>
    </xf>
    <xf numFmtId="187" fontId="2" fillId="0" borderId="11" xfId="0" applyNumberFormat="1" applyFont="1" applyBorder="1" applyAlignment="1">
      <alignment/>
    </xf>
    <xf numFmtId="171" fontId="2" fillId="0" borderId="15" xfId="42" applyFont="1" applyFill="1" applyBorder="1" applyAlignment="1">
      <alignment/>
    </xf>
    <xf numFmtId="0" fontId="0" fillId="0" borderId="0" xfId="57" applyFont="1" applyFill="1">
      <alignment/>
      <protection/>
    </xf>
    <xf numFmtId="173" fontId="0" fillId="0" borderId="0" xfId="42" applyNumberFormat="1" applyFont="1" applyFill="1" applyAlignment="1">
      <alignment horizontal="center"/>
    </xf>
    <xf numFmtId="173" fontId="0" fillId="0" borderId="0" xfId="42" applyNumberFormat="1" applyFont="1" applyFill="1" applyAlignment="1">
      <alignment/>
    </xf>
    <xf numFmtId="169" fontId="2" fillId="0" borderId="0" xfId="0" applyNumberFormat="1" applyFont="1" applyFill="1" applyBorder="1" applyAlignment="1">
      <alignment horizontal="center"/>
    </xf>
    <xf numFmtId="0" fontId="1" fillId="0" borderId="0" xfId="0" applyFont="1" applyFill="1" applyAlignment="1">
      <alignment horizontal="center" wrapText="1"/>
    </xf>
    <xf numFmtId="0" fontId="0" fillId="0" borderId="0" xfId="0" applyFont="1" applyFill="1" applyAlignment="1">
      <alignment/>
    </xf>
    <xf numFmtId="169" fontId="2" fillId="0" borderId="15" xfId="0" applyNumberFormat="1" applyFont="1" applyFill="1" applyBorder="1" applyAlignment="1">
      <alignment horizontal="center"/>
    </xf>
    <xf numFmtId="174" fontId="2" fillId="0" borderId="15" xfId="0" applyNumberFormat="1" applyFont="1" applyFill="1" applyBorder="1" applyAlignment="1">
      <alignment horizontal="center"/>
    </xf>
    <xf numFmtId="174" fontId="2" fillId="0" borderId="0" xfId="0" applyNumberFormat="1" applyFont="1" applyFill="1" applyBorder="1" applyAlignment="1">
      <alignment horizontal="center"/>
    </xf>
    <xf numFmtId="0" fontId="1" fillId="0" borderId="0" xfId="0" applyFont="1" applyAlignment="1">
      <alignment horizontal="center" vertical="top" wrapText="1"/>
    </xf>
    <xf numFmtId="0" fontId="2" fillId="0" borderId="0" xfId="0" applyFont="1" applyFill="1" applyAlignment="1">
      <alignment horizontal="left"/>
    </xf>
    <xf numFmtId="0" fontId="11" fillId="0" borderId="0" xfId="0" applyFont="1" applyAlignment="1">
      <alignment horizontal="justify" vertical="top" wrapText="1"/>
    </xf>
    <xf numFmtId="0" fontId="11" fillId="0" borderId="0" xfId="0" applyFont="1" applyAlignment="1">
      <alignment horizontal="center" vertical="top" wrapText="1"/>
    </xf>
    <xf numFmtId="0" fontId="2" fillId="0" borderId="0" xfId="0" applyFont="1" applyAlignment="1">
      <alignment horizontal="justify" vertical="top" wrapText="1"/>
    </xf>
    <xf numFmtId="3" fontId="2" fillId="0" borderId="0" xfId="0" applyNumberFormat="1" applyFont="1" applyAlignment="1">
      <alignment horizontal="center" vertical="top" wrapText="1"/>
    </xf>
    <xf numFmtId="0" fontId="2" fillId="0" borderId="0" xfId="0" applyFont="1" applyAlignment="1">
      <alignment vertical="top" wrapText="1"/>
    </xf>
    <xf numFmtId="0" fontId="2" fillId="0" borderId="0" xfId="0" applyFont="1" applyAlignment="1">
      <alignment horizontal="center" vertical="top" wrapText="1"/>
    </xf>
    <xf numFmtId="0" fontId="2" fillId="0" borderId="0" xfId="0" applyFont="1" applyFill="1" applyAlignment="1">
      <alignment horizontal="left" wrapText="1"/>
    </xf>
    <xf numFmtId="169" fontId="2" fillId="0" borderId="0" xfId="42" applyNumberFormat="1" applyFont="1" applyFill="1" applyAlignment="1">
      <alignment/>
    </xf>
    <xf numFmtId="169" fontId="2" fillId="0" borderId="11" xfId="42" applyNumberFormat="1" applyFont="1" applyFill="1" applyBorder="1" applyAlignment="1">
      <alignment/>
    </xf>
    <xf numFmtId="169" fontId="1" fillId="0" borderId="0" xfId="42" applyNumberFormat="1" applyFont="1" applyFill="1" applyAlignment="1">
      <alignment/>
    </xf>
    <xf numFmtId="169" fontId="2" fillId="0" borderId="17" xfId="42" applyNumberFormat="1" applyFont="1" applyFill="1" applyBorder="1" applyAlignment="1">
      <alignment/>
    </xf>
    <xf numFmtId="0" fontId="1" fillId="0" borderId="0" xfId="0" applyFont="1" applyFill="1" applyAlignment="1">
      <alignment horizontal="center"/>
    </xf>
    <xf numFmtId="0" fontId="2" fillId="0" borderId="0" xfId="0" applyFont="1" applyFill="1" applyAlignment="1">
      <alignment horizontal="justify" wrapText="1"/>
    </xf>
    <xf numFmtId="0" fontId="0" fillId="0" borderId="0" xfId="0" applyAlignment="1">
      <alignment horizontal="justify" wrapText="1"/>
    </xf>
    <xf numFmtId="0" fontId="2" fillId="0" borderId="0" xfId="0" applyFont="1" applyFill="1" applyAlignment="1">
      <alignment horizontal="left" wrapText="1"/>
    </xf>
    <xf numFmtId="0" fontId="2" fillId="0" borderId="0" xfId="0" applyFont="1" applyFill="1" applyAlignment="1">
      <alignment horizontal="justify"/>
    </xf>
    <xf numFmtId="0" fontId="2" fillId="0" borderId="0" xfId="0" applyFont="1" applyFill="1" applyAlignment="1">
      <alignment horizontal="left"/>
    </xf>
    <xf numFmtId="0" fontId="2" fillId="0" borderId="0" xfId="0" applyFont="1" applyBorder="1" applyAlignment="1">
      <alignment horizontal="left" vertical="justify" wrapText="1"/>
    </xf>
    <xf numFmtId="0" fontId="2" fillId="0" borderId="0" xfId="0" applyFont="1" applyFill="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usiness seg."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56</xdr:row>
      <xdr:rowOff>0</xdr:rowOff>
    </xdr:from>
    <xdr:to>
      <xdr:col>5</xdr:col>
      <xdr:colOff>590550</xdr:colOff>
      <xdr:row>59</xdr:row>
      <xdr:rowOff>76200</xdr:rowOff>
    </xdr:to>
    <xdr:sp>
      <xdr:nvSpPr>
        <xdr:cNvPr id="1" name="Text Box 1"/>
        <xdr:cNvSpPr txBox="1">
          <a:spLocks noChangeArrowheads="1"/>
        </xdr:cNvSpPr>
      </xdr:nvSpPr>
      <xdr:spPr>
        <a:xfrm>
          <a:off x="19050" y="10668000"/>
          <a:ext cx="7896225" cy="64770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unaudited Condensed Consolidated Balance Sheet should be read in conjunction with the audited financial statements of  JHM Consolidation Berhad for the financial year ended 31 December 2007 and the accompanying explanatory notes attached to this report)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48</xdr:row>
      <xdr:rowOff>0</xdr:rowOff>
    </xdr:from>
    <xdr:to>
      <xdr:col>6</xdr:col>
      <xdr:colOff>676275</xdr:colOff>
      <xdr:row>48</xdr:row>
      <xdr:rowOff>0</xdr:rowOff>
    </xdr:to>
    <xdr:sp>
      <xdr:nvSpPr>
        <xdr:cNvPr id="1" name="Text Box 2"/>
        <xdr:cNvSpPr txBox="1">
          <a:spLocks noChangeArrowheads="1"/>
        </xdr:cNvSpPr>
      </xdr:nvSpPr>
      <xdr:spPr>
        <a:xfrm>
          <a:off x="285750" y="8429625"/>
          <a:ext cx="54864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This is the First Interim Financial Statements on the consolidated results for the current financial quarter ended 30 June 2006 announced by the Company in compliance with the Bursa Malaysia Securities Berhad's ("Bursa Securities") requirement in conjunction with the admission of the Company to the MESDAQ Market of Bursa Securities.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une 2006No comparative figures are available as this is the first quarterly report to Bursa Malaysia Securities berhad.</a:t>
          </a:r>
        </a:p>
      </xdr:txBody>
    </xdr:sp>
    <xdr:clientData/>
  </xdr:twoCellAnchor>
  <xdr:twoCellAnchor>
    <xdr:from>
      <xdr:col>0</xdr:col>
      <xdr:colOff>9525</xdr:colOff>
      <xdr:row>44</xdr:row>
      <xdr:rowOff>19050</xdr:rowOff>
    </xdr:from>
    <xdr:to>
      <xdr:col>9</xdr:col>
      <xdr:colOff>0</xdr:colOff>
      <xdr:row>48</xdr:row>
      <xdr:rowOff>0</xdr:rowOff>
    </xdr:to>
    <xdr:sp>
      <xdr:nvSpPr>
        <xdr:cNvPr id="2" name="Text Box 3"/>
        <xdr:cNvSpPr txBox="1">
          <a:spLocks noChangeArrowheads="1"/>
        </xdr:cNvSpPr>
      </xdr:nvSpPr>
      <xdr:spPr>
        <a:xfrm>
          <a:off x="9525" y="7734300"/>
          <a:ext cx="7115175" cy="6953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unaudited Condensed Consolidated Income Statements should be read in conjunction with the audited financial statements of  JHM Consolidation Berhad for the financial year ended 31 December 2007 and the accompanying explanatory notes attached to this report)</a:t>
          </a:r>
        </a:p>
      </xdr:txBody>
    </xdr:sp>
    <xdr:clientData/>
  </xdr:twoCellAnchor>
  <xdr:twoCellAnchor>
    <xdr:from>
      <xdr:col>0</xdr:col>
      <xdr:colOff>314325</xdr:colOff>
      <xdr:row>48</xdr:row>
      <xdr:rowOff>0</xdr:rowOff>
    </xdr:from>
    <xdr:to>
      <xdr:col>6</xdr:col>
      <xdr:colOff>676275</xdr:colOff>
      <xdr:row>48</xdr:row>
      <xdr:rowOff>0</xdr:rowOff>
    </xdr:to>
    <xdr:sp>
      <xdr:nvSpPr>
        <xdr:cNvPr id="3" name="Text Box 4"/>
        <xdr:cNvSpPr txBox="1">
          <a:spLocks noChangeArrowheads="1"/>
        </xdr:cNvSpPr>
      </xdr:nvSpPr>
      <xdr:spPr>
        <a:xfrm>
          <a:off x="314325" y="8429625"/>
          <a:ext cx="54578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JHM was listed on the MESDAQ Market of Bursa Malaysia Securities Berhad ("Bursa Securities") on 13 July 2006 and the JHM Group was formed on 12 April 2006. As such, there are no comparative figures for the preceding year's corresponding period.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35</xdr:row>
      <xdr:rowOff>9525</xdr:rowOff>
    </xdr:from>
    <xdr:to>
      <xdr:col>5</xdr:col>
      <xdr:colOff>600075</xdr:colOff>
      <xdr:row>42</xdr:row>
      <xdr:rowOff>9525</xdr:rowOff>
    </xdr:to>
    <xdr:sp>
      <xdr:nvSpPr>
        <xdr:cNvPr id="1" name="Text Box 1"/>
        <xdr:cNvSpPr txBox="1">
          <a:spLocks noChangeArrowheads="1"/>
        </xdr:cNvSpPr>
      </xdr:nvSpPr>
      <xdr:spPr>
        <a:xfrm>
          <a:off x="257175" y="5734050"/>
          <a:ext cx="6181725" cy="113347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Bonus issue of 41,000,000 new ordinary shares of RM0.10 each in JHM ("JHM Shares") are issued and credited as fully paid-up to the shareholders of JHM on the basis of one (1) new JHM Share for every two (2) existing JHM Shares held as at the entitlement date on 14 June 2007.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said JHM Shares were granted listing and quotation on the MESDAQ Market of Bursa Malaysia Securities Berhad on 15 June 2007.
</a:t>
          </a:r>
        </a:p>
      </xdr:txBody>
    </xdr:sp>
    <xdr:clientData/>
  </xdr:twoCellAnchor>
  <xdr:twoCellAnchor>
    <xdr:from>
      <xdr:col>0</xdr:col>
      <xdr:colOff>19050</xdr:colOff>
      <xdr:row>43</xdr:row>
      <xdr:rowOff>9525</xdr:rowOff>
    </xdr:from>
    <xdr:to>
      <xdr:col>5</xdr:col>
      <xdr:colOff>590550</xdr:colOff>
      <xdr:row>47</xdr:row>
      <xdr:rowOff>0</xdr:rowOff>
    </xdr:to>
    <xdr:sp>
      <xdr:nvSpPr>
        <xdr:cNvPr id="2" name="Text Box 5"/>
        <xdr:cNvSpPr txBox="1">
          <a:spLocks noChangeArrowheads="1"/>
        </xdr:cNvSpPr>
      </xdr:nvSpPr>
      <xdr:spPr>
        <a:xfrm>
          <a:off x="19050" y="7029450"/>
          <a:ext cx="6410325" cy="63817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unaudited Condensed Consolidated Statement of Changes In Equity should be read in conjunction with the audited financial statements of  JHM Consolidation Berhad for the financial year ended 31 December 2007 and the accompanying explanatory notes attached to this report)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65</xdr:row>
      <xdr:rowOff>47625</xdr:rowOff>
    </xdr:from>
    <xdr:ext cx="76200" cy="200025"/>
    <xdr:sp>
      <xdr:nvSpPr>
        <xdr:cNvPr id="1" name="Text Box 1"/>
        <xdr:cNvSpPr txBox="1">
          <a:spLocks noChangeArrowheads="1"/>
        </xdr:cNvSpPr>
      </xdr:nvSpPr>
      <xdr:spPr>
        <a:xfrm>
          <a:off x="4067175" y="109061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28575</xdr:colOff>
      <xdr:row>64</xdr:row>
      <xdr:rowOff>0</xdr:rowOff>
    </xdr:from>
    <xdr:to>
      <xdr:col>5</xdr:col>
      <xdr:colOff>0</xdr:colOff>
      <xdr:row>68</xdr:row>
      <xdr:rowOff>9525</xdr:rowOff>
    </xdr:to>
    <xdr:sp>
      <xdr:nvSpPr>
        <xdr:cNvPr id="2" name="Text Box 2"/>
        <xdr:cNvSpPr txBox="1">
          <a:spLocks noChangeArrowheads="1"/>
        </xdr:cNvSpPr>
      </xdr:nvSpPr>
      <xdr:spPr>
        <a:xfrm>
          <a:off x="28575" y="10696575"/>
          <a:ext cx="6486525" cy="6572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(The  unaudited Condensed Consolidated Cash Flow Statement should be read in conjunction with the audited financial statements of  JHM Consolidation Berhad for the financial year ended 31 December 2007 and the accompanying explanatory notes attached to this report)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174</xdr:row>
      <xdr:rowOff>152400</xdr:rowOff>
    </xdr:from>
    <xdr:to>
      <xdr:col>7</xdr:col>
      <xdr:colOff>628650</xdr:colOff>
      <xdr:row>209</xdr:row>
      <xdr:rowOff>19050</xdr:rowOff>
    </xdr:to>
    <xdr:sp>
      <xdr:nvSpPr>
        <xdr:cNvPr id="1" name="Text Box 8"/>
        <xdr:cNvSpPr txBox="1">
          <a:spLocks noChangeArrowheads="1"/>
        </xdr:cNvSpPr>
      </xdr:nvSpPr>
      <xdr:spPr>
        <a:xfrm>
          <a:off x="323850" y="29289375"/>
          <a:ext cx="7248525" cy="5534025"/>
        </a:xfrm>
        <a:prstGeom prst="rect">
          <a:avLst/>
        </a:prstGeom>
        <a:no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sales of components related to HB LED continued to be the main contributor to the Group. Increasing demand in fine pitch connector pins which contributed  13.21% and 9.22% of the total revenue recorded and results for the year to date 30 June 2008 respectively will continue to deliver and contribute positively to the Group.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Barring any unforeseen circumstances, the Board believes that the Group will deliver another year of positive results for FYE 31 December 2008.
</a:t>
          </a:r>
          <a:r>
            <a:rPr lang="en-US" cap="none" sz="1000" b="0" i="0" u="none" baseline="0">
              <a:solidFill>
                <a:srgbClr val="000000"/>
              </a:solidFill>
              <a:latin typeface="Times New Roman"/>
              <a:ea typeface="Times New Roman"/>
              <a:cs typeface="Times New Roman"/>
            </a:rPr>
            <a:t>
</a:t>
          </a:r>
          <a:r>
            <a:rPr lang="en-US" cap="none" sz="1000" b="1" i="0" u="sng" baseline="0">
              <a:solidFill>
                <a:srgbClr val="000000"/>
              </a:solidFill>
              <a:latin typeface="Times New Roman"/>
              <a:ea typeface="Times New Roman"/>
              <a:cs typeface="Times New Roman"/>
            </a:rPr>
            <a:t>Outlook of the Industry</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The Malaysian economy registered a strong growth of 7.1% in the first quarter of 2008. The growth was led by double-digit expansion in private and public consumption spending, while investment activities remained resilient. Growth was further supported by a strong contribution from external demand, following stronger growth in exports, while import growth moderated further during the quarter.
</a:t>
          </a:r>
          <a:r>
            <a:rPr lang="en-US" cap="none" sz="1000" b="0" i="1"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The strong domestic demand and demand for resource-based products from the regional countries supported the higher expansion in the manufacturing sector of 6.9% during the quarter (4Q 2007: 5.6%).
</a:t>
          </a:r>
          <a:r>
            <a:rPr lang="en-US" cap="none" sz="1000" b="0" i="1"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In the export-oriented industries, while growth in the electronics and electrical (E&amp;E) sector was dampened by weaker external demand, resource-based industries continued to be supported by demand from the region, especially for petroleum and chemicals products. Activity in the off-estate industry was also stronger in line with higher output of commodities during the quarter. In the E&amp;E sector, output of computer and parts segment recorded a strong performance (17.4%), supported mainly by demand from the non-US markets, especially Europe and the Asian region. Output of semiconductor products, however, expanded at a slower pace (0.3%; 4Q 2007:8.8%) due to lower global demand.
</a:t>
          </a:r>
          <a:r>
            <a:rPr lang="en-US" cap="none" sz="1000" b="0" i="1"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Manufacturing exports continued to expand in the first quarter, albeit at a more moderate pace of 0.8% (4Q 2007: 3%), as the robust growth in resource-based products cushioned the contraction in E&amp;E exports. Besides the weaker demand from the major markets for semiconductors, exports of E&amp;E products were also influenced by price attrition as reflected by the contraction in average selling prices of both semiconductors and computers and parts.
</a:t>
          </a:r>
          <a:r>
            <a:rPr lang="en-US" cap="none" sz="1000" b="0" i="1"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Uncertainties in the global economic environment remain, with the global growth outlook expected to continue to be mixed, with moderation in industrial economies while growth in the Asian region is expected to be sustained. Overall, global growth is expected to moderate further going forward. In this environment, the Malaysian economy is expected to continue to remain resilient, supported by sustained growth in domestic demand reinforced by expanding intra-regional trade. Despite rising inflationary concern, consumption activities are expected to be supported by favourable labour market conditions and high commodity prices. 
</a:t>
          </a:r>
          <a:r>
            <a:rPr lang="en-US" cap="none" sz="1000" b="0" i="1"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(Source: “Economic and Financial Developments in Malaysia in the First Quarter of 2008” dated 28 May 2008, Bank Negara Malaysia)</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246</xdr:row>
      <xdr:rowOff>9525</xdr:rowOff>
    </xdr:from>
    <xdr:to>
      <xdr:col>9</xdr:col>
      <xdr:colOff>371475</xdr:colOff>
      <xdr:row>248</xdr:row>
      <xdr:rowOff>133350</xdr:rowOff>
    </xdr:to>
    <xdr:sp>
      <xdr:nvSpPr>
        <xdr:cNvPr id="2" name="Text Box 11"/>
        <xdr:cNvSpPr txBox="1">
          <a:spLocks noChangeArrowheads="1"/>
        </xdr:cNvSpPr>
      </xdr:nvSpPr>
      <xdr:spPr>
        <a:xfrm>
          <a:off x="314325" y="39366825"/>
          <a:ext cx="8391525" cy="447675"/>
        </a:xfrm>
        <a:prstGeom prst="rect">
          <a:avLst/>
        </a:prstGeom>
        <a:noFill/>
        <a:ln w="1" cmpd="sng">
          <a:noFill/>
        </a:ln>
      </xdr:spPr>
      <xdr:txBody>
        <a:bodyPr vertOverflow="clip" wrap="square" lIns="27432" tIns="22860" rIns="27432" bIns="0"/>
        <a:p>
          <a:pPr algn="just">
            <a:defRPr/>
          </a:pPr>
          <a:r>
            <a:rPr lang="en-US" cap="none" sz="1000" b="0" i="0" u="none" baseline="0">
              <a:solidFill>
                <a:srgbClr val="000000"/>
              </a:solidFill>
            </a:rPr>
            <a:t>There were no sale of unquoted investments or properties for the current quarter under review and financial year-to-date.</a:t>
          </a:r>
        </a:p>
      </xdr:txBody>
    </xdr:sp>
    <xdr:clientData/>
  </xdr:twoCellAnchor>
  <xdr:twoCellAnchor>
    <xdr:from>
      <xdr:col>1</xdr:col>
      <xdr:colOff>9525</xdr:colOff>
      <xdr:row>250</xdr:row>
      <xdr:rowOff>133350</xdr:rowOff>
    </xdr:from>
    <xdr:to>
      <xdr:col>7</xdr:col>
      <xdr:colOff>552450</xdr:colOff>
      <xdr:row>254</xdr:row>
      <xdr:rowOff>142875</xdr:rowOff>
    </xdr:to>
    <xdr:sp>
      <xdr:nvSpPr>
        <xdr:cNvPr id="3" name="Text Box 12"/>
        <xdr:cNvSpPr txBox="1">
          <a:spLocks noChangeArrowheads="1"/>
        </xdr:cNvSpPr>
      </xdr:nvSpPr>
      <xdr:spPr>
        <a:xfrm>
          <a:off x="314325" y="40138350"/>
          <a:ext cx="7181850" cy="657225"/>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 There were no purchases or disposals of quoted securities for the current quarter under review and financial year-to-date.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(b)There were no investments in quoted securities as at the end of the reporting period.
</a:t>
          </a:r>
        </a:p>
      </xdr:txBody>
    </xdr:sp>
    <xdr:clientData/>
  </xdr:twoCellAnchor>
  <xdr:twoCellAnchor>
    <xdr:from>
      <xdr:col>1</xdr:col>
      <xdr:colOff>9525</xdr:colOff>
      <xdr:row>306</xdr:row>
      <xdr:rowOff>0</xdr:rowOff>
    </xdr:from>
    <xdr:to>
      <xdr:col>7</xdr:col>
      <xdr:colOff>314325</xdr:colOff>
      <xdr:row>306</xdr:row>
      <xdr:rowOff>0</xdr:rowOff>
    </xdr:to>
    <xdr:sp>
      <xdr:nvSpPr>
        <xdr:cNvPr id="4" name="Text Box 14"/>
        <xdr:cNvSpPr txBox="1">
          <a:spLocks noChangeArrowheads="1"/>
        </xdr:cNvSpPr>
      </xdr:nvSpPr>
      <xdr:spPr>
        <a:xfrm>
          <a:off x="314325" y="49129950"/>
          <a:ext cx="69437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Group does not have any off balance sheet financial instruments as at the date of this report.</a:t>
          </a:r>
        </a:p>
      </xdr:txBody>
    </xdr:sp>
    <xdr:clientData/>
  </xdr:twoCellAnchor>
  <xdr:twoCellAnchor>
    <xdr:from>
      <xdr:col>1</xdr:col>
      <xdr:colOff>0</xdr:colOff>
      <xdr:row>306</xdr:row>
      <xdr:rowOff>0</xdr:rowOff>
    </xdr:from>
    <xdr:to>
      <xdr:col>7</xdr:col>
      <xdr:colOff>657225</xdr:colOff>
      <xdr:row>306</xdr:row>
      <xdr:rowOff>0</xdr:rowOff>
    </xdr:to>
    <xdr:sp>
      <xdr:nvSpPr>
        <xdr:cNvPr id="5" name="Text Box 15"/>
        <xdr:cNvSpPr txBox="1">
          <a:spLocks noChangeArrowheads="1"/>
        </xdr:cNvSpPr>
      </xdr:nvSpPr>
      <xdr:spPr>
        <a:xfrm>
          <a:off x="304800" y="49129950"/>
          <a:ext cx="72961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On 31 July 2006, Coraza Systems Malaysia Sdn. Bhd (the "Plaintiff") has filed a claim against Morrissey Technology Sdn Bhd (the "Defendant") a wholly-owned subsidiary company of JHM Consolidation Berhad for a sum of RM 45,000.00 together with general damages to be assessed by the Court, interest, costs of the action and other relief which the Court deems fit for the alleged non-performance of a purchase order ("PO") no CM05000677 to manufacture goods.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Company through its acting lawyers had appeared in Court on 30 April 2008 and the case has been fixed for trial on 24 September 2008 by the Court.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Apart from the said litigation, the Group does not have any other litigation as at the date of this report.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247650</xdr:colOff>
      <xdr:row>8</xdr:row>
      <xdr:rowOff>38100</xdr:rowOff>
    </xdr:from>
    <xdr:to>
      <xdr:col>7</xdr:col>
      <xdr:colOff>619125</xdr:colOff>
      <xdr:row>43</xdr:row>
      <xdr:rowOff>19050</xdr:rowOff>
    </xdr:to>
    <xdr:sp>
      <xdr:nvSpPr>
        <xdr:cNvPr id="6" name="Text Box 16"/>
        <xdr:cNvSpPr txBox="1">
          <a:spLocks noChangeArrowheads="1"/>
        </xdr:cNvSpPr>
      </xdr:nvSpPr>
      <xdr:spPr>
        <a:xfrm>
          <a:off x="247650" y="1333500"/>
          <a:ext cx="7315200" cy="56483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interim financial statements are unaudited and have been prepared in accordance with the requirements of the Financial Reporting Standards ("FRS") 134  Interim Financial Reporting issued by the Malaysian Accounting Standards Board ("MASB") and Paragraph  9.22 of the Listing Requirements of Bursa Malaysia Securities Berhad ("Bursa Securities") for the MESDAQ Market.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interim financial statements should be read in conjunction with the audited financial statements of  JHM Consolidation Berhad for the financial year ended ("FYE") 31 December 2007. The explanatory notes attached to the interim financial statements provide an explanation of events and transactions that are significant to an understanding of the changes in the financial position and performance of the Group since the FYE 31 December 2007.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significant accounting policies and methods of computation applied in the interim financial statements of the Group are consistent with those adopted in the audited financial statements of the Group for the FYE 31 December 2007 except for the adoption of the following new and revised FRS and new interpretations which are effective for the financial period beginning on or after 1 January 2008: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FRS 107                                     :Cash Flow Statements
</a:t>
          </a:r>
          <a:r>
            <a:rPr lang="en-US" cap="none" sz="1000" b="0" i="0" u="none" baseline="0">
              <a:solidFill>
                <a:srgbClr val="000000"/>
              </a:solidFill>
              <a:latin typeface="Times New Roman"/>
              <a:ea typeface="Times New Roman"/>
              <a:cs typeface="Times New Roman"/>
            </a:rPr>
            <a:t>FRS 111                                     :Construction Contracts
</a:t>
          </a:r>
          <a:r>
            <a:rPr lang="en-US" cap="none" sz="1000" b="0" i="0" u="none" baseline="0">
              <a:solidFill>
                <a:srgbClr val="000000"/>
              </a:solidFill>
              <a:latin typeface="Times New Roman"/>
              <a:ea typeface="Times New Roman"/>
              <a:cs typeface="Times New Roman"/>
            </a:rPr>
            <a:t>FRS 112                                     : Income Taxes 
</a:t>
          </a:r>
          <a:r>
            <a:rPr lang="en-US" cap="none" sz="1000" b="0" i="0" u="none" baseline="0">
              <a:solidFill>
                <a:srgbClr val="000000"/>
              </a:solidFill>
              <a:latin typeface="Times New Roman"/>
              <a:ea typeface="Times New Roman"/>
              <a:cs typeface="Times New Roman"/>
            </a:rPr>
            <a:t>FRS 118                                     : Revenue
</a:t>
          </a:r>
          <a:r>
            <a:rPr lang="en-US" cap="none" sz="1000" b="0" i="0" u="none" baseline="0">
              <a:solidFill>
                <a:srgbClr val="000000"/>
              </a:solidFill>
              <a:latin typeface="Times New Roman"/>
              <a:ea typeface="Times New Roman"/>
              <a:cs typeface="Times New Roman"/>
            </a:rPr>
            <a:t>FRS 120                                     : Accounting for Government Grants and Disclosure of Government Assistance
</a:t>
          </a:r>
          <a:r>
            <a:rPr lang="en-US" cap="none" sz="1000" b="0" i="0" u="none" baseline="0">
              <a:solidFill>
                <a:srgbClr val="000000"/>
              </a:solidFill>
              <a:latin typeface="Times New Roman"/>
              <a:ea typeface="Times New Roman"/>
              <a:cs typeface="Times New Roman"/>
            </a:rPr>
            <a:t>FRS 134                                     :Interim Financial Reporting
</a:t>
          </a:r>
          <a:r>
            <a:rPr lang="en-US" cap="none" sz="1000" b="0" i="0" u="none" baseline="0">
              <a:solidFill>
                <a:srgbClr val="000000"/>
              </a:solidFill>
              <a:latin typeface="Times New Roman"/>
              <a:ea typeface="Times New Roman"/>
              <a:cs typeface="Times New Roman"/>
            </a:rPr>
            <a:t>FRS 137                                     : Provisions, Contingent Liabilities and Contingent Assets
</a:t>
          </a:r>
          <a:r>
            <a:rPr lang="en-US" cap="none" sz="1000" b="0" i="0" u="none" baseline="0">
              <a:solidFill>
                <a:srgbClr val="000000"/>
              </a:solidFill>
              <a:latin typeface="Times New Roman"/>
              <a:ea typeface="Times New Roman"/>
              <a:cs typeface="Times New Roman"/>
            </a:rPr>
            <a:t>IC Interpretation 1                      :Changes in Existing Decommissioning, Restoration and Similar Liabilities
</a:t>
          </a:r>
          <a:r>
            <a:rPr lang="en-US" cap="none" sz="1000" b="0" i="0" u="none" baseline="0">
              <a:solidFill>
                <a:srgbClr val="000000"/>
              </a:solidFill>
              <a:latin typeface="Times New Roman"/>
              <a:ea typeface="Times New Roman"/>
              <a:cs typeface="Times New Roman"/>
            </a:rPr>
            <a:t>IC Interpretation 2                     :Members’ Shares in Co-operative Entities and Similar Instruments
</a:t>
          </a:r>
          <a:r>
            <a:rPr lang="en-US" cap="none" sz="1000" b="0" i="0" u="none" baseline="0">
              <a:solidFill>
                <a:srgbClr val="000000"/>
              </a:solidFill>
              <a:latin typeface="Times New Roman"/>
              <a:ea typeface="Times New Roman"/>
              <a:cs typeface="Times New Roman"/>
            </a:rPr>
            <a:t>IC Interpretation 5                     :Rights to Interests arising from Decommissioning, Restoration and Environmental Rehabilitation 
</a:t>
          </a:r>
          <a:r>
            <a:rPr lang="en-US" cap="none" sz="1000" b="0" i="0" u="none" baseline="0">
              <a:solidFill>
                <a:srgbClr val="000000"/>
              </a:solidFill>
              <a:latin typeface="Times New Roman"/>
              <a:ea typeface="Times New Roman"/>
              <a:cs typeface="Times New Roman"/>
            </a:rPr>
            <a:t>                                                      Funds            
</a:t>
          </a:r>
          <a:r>
            <a:rPr lang="en-US" cap="none" sz="1000" b="0" i="0" u="none" baseline="0">
              <a:solidFill>
                <a:srgbClr val="000000"/>
              </a:solidFill>
              <a:latin typeface="Times New Roman"/>
              <a:ea typeface="Times New Roman"/>
              <a:cs typeface="Times New Roman"/>
            </a:rPr>
            <a:t>IC Interpretation 6                     :Liabilities arising from Participating in a Specific Market
</a:t>
          </a:r>
          <a:r>
            <a:rPr lang="en-US" cap="none" sz="1000" b="0" i="0" u="none" baseline="0">
              <a:solidFill>
                <a:srgbClr val="000000"/>
              </a:solidFill>
              <a:latin typeface="Times New Roman"/>
              <a:ea typeface="Times New Roman"/>
              <a:cs typeface="Times New Roman"/>
            </a:rPr>
            <a:t>                                                      -Waste Electrical and Electronic Equipment
</a:t>
          </a:r>
          <a:r>
            <a:rPr lang="en-US" cap="none" sz="1000" b="0" i="0" u="none" baseline="0">
              <a:solidFill>
                <a:srgbClr val="000000"/>
              </a:solidFill>
              <a:latin typeface="Times New Roman"/>
              <a:ea typeface="Times New Roman"/>
              <a:cs typeface="Times New Roman"/>
            </a:rPr>
            <a:t>IC Interpretation 7                     :Applying the Restatement Approach under FRS 1292004
</a:t>
          </a:r>
          <a:r>
            <a:rPr lang="en-US" cap="none" sz="1000" b="0" i="0" u="none" baseline="0">
              <a:solidFill>
                <a:srgbClr val="000000"/>
              </a:solidFill>
              <a:latin typeface="Times New Roman"/>
              <a:ea typeface="Times New Roman"/>
              <a:cs typeface="Times New Roman"/>
            </a:rPr>
            <a:t>                                                      -Financial Reporting in Hyperinflationary Economies
</a:t>
          </a:r>
          <a:r>
            <a:rPr lang="en-US" cap="none" sz="1000" b="0" i="0" u="none" baseline="0">
              <a:solidFill>
                <a:srgbClr val="000000"/>
              </a:solidFill>
              <a:latin typeface="Times New Roman"/>
              <a:ea typeface="Times New Roman"/>
              <a:cs typeface="Times New Roman"/>
            </a:rPr>
            <a:t>IC Interpretation 8                     :Scope of FRS 2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Where applicable, the Group has adopted the above new and revised FRSs. The adoption of the abovementioned FRSs does not result in significant changes in accounting policies of the Group.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FRS 139 Financial Instruments : Recognition and Measurement has been deferred and has not been adopted by the Group.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120</xdr:row>
      <xdr:rowOff>0</xdr:rowOff>
    </xdr:from>
    <xdr:to>
      <xdr:col>9</xdr:col>
      <xdr:colOff>514350</xdr:colOff>
      <xdr:row>120</xdr:row>
      <xdr:rowOff>0</xdr:rowOff>
    </xdr:to>
    <xdr:sp>
      <xdr:nvSpPr>
        <xdr:cNvPr id="7" name="Text Box 19"/>
        <xdr:cNvSpPr txBox="1">
          <a:spLocks noChangeArrowheads="1"/>
        </xdr:cNvSpPr>
      </xdr:nvSpPr>
      <xdr:spPr>
        <a:xfrm>
          <a:off x="323850" y="19954875"/>
          <a:ext cx="85248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1</xdr:col>
      <xdr:colOff>0</xdr:colOff>
      <xdr:row>167</xdr:row>
      <xdr:rowOff>57150</xdr:rowOff>
    </xdr:from>
    <xdr:to>
      <xdr:col>7</xdr:col>
      <xdr:colOff>619125</xdr:colOff>
      <xdr:row>172</xdr:row>
      <xdr:rowOff>0</xdr:rowOff>
    </xdr:to>
    <xdr:sp>
      <xdr:nvSpPr>
        <xdr:cNvPr id="8" name="Text Box 24"/>
        <xdr:cNvSpPr txBox="1">
          <a:spLocks noChangeArrowheads="1"/>
        </xdr:cNvSpPr>
      </xdr:nvSpPr>
      <xdr:spPr>
        <a:xfrm>
          <a:off x="304800" y="28060650"/>
          <a:ext cx="7258050" cy="752475"/>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Group's revenue for the current quarter increased slightly by 1.65% compared to the preceding quarter. However the Group's profit before taxation decreased by 37.06% compared to the immediate preceding quarter. The significant decrease in profit before taxation compared to the immediate preceding quarter were due to higher operations cost and drop in the other operating income generated from the sales of metal scrap from a subsidiary's manufacturing activities as compared to last quarter's exceptionally high sales of metal scrap.</a:t>
          </a:r>
        </a:p>
      </xdr:txBody>
    </xdr:sp>
    <xdr:clientData/>
  </xdr:twoCellAnchor>
  <xdr:twoCellAnchor>
    <xdr:from>
      <xdr:col>1</xdr:col>
      <xdr:colOff>0</xdr:colOff>
      <xdr:row>257</xdr:row>
      <xdr:rowOff>9525</xdr:rowOff>
    </xdr:from>
    <xdr:to>
      <xdr:col>7</xdr:col>
      <xdr:colOff>609600</xdr:colOff>
      <xdr:row>259</xdr:row>
      <xdr:rowOff>142875</xdr:rowOff>
    </xdr:to>
    <xdr:sp>
      <xdr:nvSpPr>
        <xdr:cNvPr id="9" name="Text Box 26"/>
        <xdr:cNvSpPr txBox="1">
          <a:spLocks noChangeArrowheads="1"/>
        </xdr:cNvSpPr>
      </xdr:nvSpPr>
      <xdr:spPr>
        <a:xfrm>
          <a:off x="304800" y="41148000"/>
          <a:ext cx="7248525" cy="457200"/>
        </a:xfrm>
        <a:prstGeom prst="rect">
          <a:avLst/>
        </a:prstGeom>
        <a:no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were no corporate proposals announced but not completed as at the date of this announcement.</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t>
          </a:r>
        </a:p>
      </xdr:txBody>
    </xdr:sp>
    <xdr:clientData/>
  </xdr:twoCellAnchor>
  <xdr:twoCellAnchor>
    <xdr:from>
      <xdr:col>13</xdr:col>
      <xdr:colOff>28575</xdr:colOff>
      <xdr:row>176</xdr:row>
      <xdr:rowOff>76200</xdr:rowOff>
    </xdr:from>
    <xdr:to>
      <xdr:col>23</xdr:col>
      <xdr:colOff>295275</xdr:colOff>
      <xdr:row>178</xdr:row>
      <xdr:rowOff>0</xdr:rowOff>
    </xdr:to>
    <xdr:sp>
      <xdr:nvSpPr>
        <xdr:cNvPr id="10" name="Text Box 27"/>
        <xdr:cNvSpPr txBox="1">
          <a:spLocks noChangeArrowheads="1"/>
        </xdr:cNvSpPr>
      </xdr:nvSpPr>
      <xdr:spPr>
        <a:xfrm>
          <a:off x="11020425" y="29537025"/>
          <a:ext cx="6362700" cy="247650"/>
        </a:xfrm>
        <a:prstGeom prst="rect">
          <a:avLst/>
        </a:prstGeom>
        <a:noFill/>
        <a:ln w="1" cmpd="sng">
          <a:noFill/>
        </a:ln>
      </xdr:spPr>
      <xdr:txBody>
        <a:bodyPr vertOverflow="clip" wrap="square" lIns="27432" tIns="22860" rIns="27432" bIns="0"/>
        <a:p>
          <a:pPr algn="just">
            <a:defRPr/>
          </a:pPr>
          <a:r>
            <a:rPr lang="en-US" cap="none" sz="1000" b="0" i="0" u="none" baseline="0">
              <a:solidFill>
                <a:srgbClr val="000000"/>
              </a:solidFill>
            </a:rPr>
            <a:t>.
</a:t>
          </a:r>
        </a:p>
      </xdr:txBody>
    </xdr:sp>
    <xdr:clientData/>
  </xdr:twoCellAnchor>
  <xdr:twoCellAnchor>
    <xdr:from>
      <xdr:col>1</xdr:col>
      <xdr:colOff>19050</xdr:colOff>
      <xdr:row>71</xdr:row>
      <xdr:rowOff>142875</xdr:rowOff>
    </xdr:from>
    <xdr:to>
      <xdr:col>6</xdr:col>
      <xdr:colOff>800100</xdr:colOff>
      <xdr:row>74</xdr:row>
      <xdr:rowOff>38100</xdr:rowOff>
    </xdr:to>
    <xdr:sp>
      <xdr:nvSpPr>
        <xdr:cNvPr id="11" name="Text Box 43"/>
        <xdr:cNvSpPr txBox="1">
          <a:spLocks noChangeArrowheads="1"/>
        </xdr:cNvSpPr>
      </xdr:nvSpPr>
      <xdr:spPr>
        <a:xfrm>
          <a:off x="323850" y="11639550"/>
          <a:ext cx="6572250" cy="381000"/>
        </a:xfrm>
        <a:prstGeom prst="rect">
          <a:avLst/>
        </a:prstGeom>
        <a:noFill/>
        <a:ln w="1" cmpd="sng">
          <a:noFill/>
        </a:ln>
      </xdr:spPr>
      <xdr:txBody>
        <a:bodyPr vertOverflow="clip" wrap="square" lIns="27432" tIns="22860" rIns="0" bIns="0"/>
        <a:p>
          <a:pPr algn="l">
            <a:defRPr/>
          </a:pPr>
          <a:r>
            <a:rPr lang="en-US" cap="none" sz="1000" b="0" i="0" u="none" baseline="0">
              <a:solidFill>
                <a:srgbClr val="000000"/>
              </a:solidFill>
            </a:rPr>
            <a:t>On 8 May 2008, an interim dividend of 1.5 sen per share less 26% tax amounting to RM1,365,300 was paid in  respect of the FYE 31 December 2008.</a:t>
          </a:r>
        </a:p>
      </xdr:txBody>
    </xdr:sp>
    <xdr:clientData/>
  </xdr:twoCellAnchor>
  <xdr:twoCellAnchor>
    <xdr:from>
      <xdr:col>1</xdr:col>
      <xdr:colOff>9525</xdr:colOff>
      <xdr:row>240</xdr:row>
      <xdr:rowOff>9525</xdr:rowOff>
    </xdr:from>
    <xdr:to>
      <xdr:col>6</xdr:col>
      <xdr:colOff>838200</xdr:colOff>
      <xdr:row>242</xdr:row>
      <xdr:rowOff>152400</xdr:rowOff>
    </xdr:to>
    <xdr:sp>
      <xdr:nvSpPr>
        <xdr:cNvPr id="12" name="Text Box 44"/>
        <xdr:cNvSpPr txBox="1">
          <a:spLocks noChangeArrowheads="1"/>
        </xdr:cNvSpPr>
      </xdr:nvSpPr>
      <xdr:spPr>
        <a:xfrm>
          <a:off x="314325" y="38395275"/>
          <a:ext cx="6619875" cy="466725"/>
        </a:xfrm>
        <a:prstGeom prst="rect">
          <a:avLst/>
        </a:prstGeom>
        <a:noFill/>
        <a:ln w="1" cmpd="sng">
          <a:noFill/>
        </a:ln>
      </xdr:spPr>
      <xdr:txBody>
        <a:bodyPr vertOverflow="clip" wrap="square" lIns="27432" tIns="22860" rIns="27432" bIns="0"/>
        <a:p>
          <a:pPr algn="just">
            <a:defRPr/>
          </a:pPr>
          <a:r>
            <a:rPr lang="en-US" cap="none" sz="1000" b="0" i="0" u="none" baseline="0">
              <a:solidFill>
                <a:srgbClr val="000000"/>
              </a:solidFill>
            </a:rPr>
            <a:t>The Group's effective tax rate for the current quarter was lower than the statutory tax rate of 26% due to subsidiaries enjoying lower tax rate of 20% for the first RM500,000 of chargeable income and availability of reinvestment allowance.</a:t>
          </a:r>
        </a:p>
      </xdr:txBody>
    </xdr:sp>
    <xdr:clientData/>
  </xdr:twoCellAnchor>
  <xdr:twoCellAnchor>
    <xdr:from>
      <xdr:col>1</xdr:col>
      <xdr:colOff>9525</xdr:colOff>
      <xdr:row>285</xdr:row>
      <xdr:rowOff>9525</xdr:rowOff>
    </xdr:from>
    <xdr:to>
      <xdr:col>7</xdr:col>
      <xdr:colOff>314325</xdr:colOff>
      <xdr:row>286</xdr:row>
      <xdr:rowOff>133350</xdr:rowOff>
    </xdr:to>
    <xdr:sp>
      <xdr:nvSpPr>
        <xdr:cNvPr id="13" name="Text Box 61"/>
        <xdr:cNvSpPr txBox="1">
          <a:spLocks noChangeArrowheads="1"/>
        </xdr:cNvSpPr>
      </xdr:nvSpPr>
      <xdr:spPr>
        <a:xfrm>
          <a:off x="314325" y="45739050"/>
          <a:ext cx="6943725" cy="28575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Group does not have any off balance sheet financial instruments as at the date of this report.</a:t>
          </a:r>
        </a:p>
      </xdr:txBody>
    </xdr:sp>
    <xdr:clientData/>
  </xdr:twoCellAnchor>
  <xdr:twoCellAnchor>
    <xdr:from>
      <xdr:col>1</xdr:col>
      <xdr:colOff>0</xdr:colOff>
      <xdr:row>289</xdr:row>
      <xdr:rowOff>123825</xdr:rowOff>
    </xdr:from>
    <xdr:to>
      <xdr:col>7</xdr:col>
      <xdr:colOff>609600</xdr:colOff>
      <xdr:row>299</xdr:row>
      <xdr:rowOff>47625</xdr:rowOff>
    </xdr:to>
    <xdr:sp>
      <xdr:nvSpPr>
        <xdr:cNvPr id="14" name="Text Box 62"/>
        <xdr:cNvSpPr txBox="1">
          <a:spLocks noChangeArrowheads="1"/>
        </xdr:cNvSpPr>
      </xdr:nvSpPr>
      <xdr:spPr>
        <a:xfrm>
          <a:off x="304800" y="46501050"/>
          <a:ext cx="7248525" cy="154305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On 31 July 2006, Coraza Systems Malaysia Sdn. Bhd (the "Plaintiff") has filed a claim against Morrissey Technology Sdn Bhd (the "Defendant") a wholly-owned subsidiary company of JHM Consolidation Berhad for a sum of RM 45,000.00 together with general damages to be assessed by the Court, interest, costs of the action and other relief which the Court deems fit for the alleged non-performance of a purchase order ("PO") no CM05000677 to manufacture goods.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Company through its acting lawyers had appeared in Court on 30 April 2008 and the case has been fixed for trial on 24 September 2008 by the Court.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Apart from the said litigation, the Group does not have any other litigation as at the date of this report.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Apart from the said litigation, the Group does not have any other litigation as at the date of this report.
</a:t>
          </a:r>
          <a:r>
            <a:rPr lang="en-US" cap="none" sz="1000" b="0" i="0" u="none" baseline="0">
              <a:solidFill>
                <a:srgbClr val="000000"/>
              </a:solidFill>
              <a:latin typeface="Times New Roman"/>
              <a:ea typeface="Times New Roman"/>
              <a:cs typeface="Times New Roman"/>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0.0.1\fastrack\Documents%20and%20Settings\KHLim\My%20Documents\Qtrly%20report\Quarterly%20report%2030.6.06(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l BS "/>
      <sheetName val="Consol IS"/>
      <sheetName val="Consol Equity"/>
      <sheetName val="CashFlow"/>
      <sheetName val="Notes"/>
    </sheetNames>
    <sheetDataSet>
      <sheetData sheetId="0">
        <row r="2">
          <cell r="A2" t="str">
            <v>Company No. 686148-A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7"/>
  <sheetViews>
    <sheetView zoomScaleSheetLayoutView="100" zoomScalePageLayoutView="0" workbookViewId="0" topLeftCell="A43">
      <selection activeCell="A33" sqref="A33:B39"/>
    </sheetView>
  </sheetViews>
  <sheetFormatPr defaultColWidth="9.140625" defaultRowHeight="15" customHeight="1"/>
  <cols>
    <col min="1" max="1" width="69.57421875" style="62" customWidth="1"/>
    <col min="2" max="2" width="13.421875" style="62" customWidth="1"/>
    <col min="3" max="3" width="4.28125" style="62" customWidth="1"/>
    <col min="4" max="4" width="13.421875" style="62" customWidth="1"/>
    <col min="5" max="16384" width="9.140625" style="62" customWidth="1"/>
  </cols>
  <sheetData>
    <row r="1" ht="15" customHeight="1">
      <c r="A1" s="50" t="s">
        <v>0</v>
      </c>
    </row>
    <row r="2" ht="15" customHeight="1">
      <c r="A2" s="38" t="s">
        <v>89</v>
      </c>
    </row>
    <row r="3" ht="15" customHeight="1">
      <c r="A3" s="15"/>
    </row>
    <row r="4" ht="15" customHeight="1">
      <c r="A4" s="16" t="s">
        <v>225</v>
      </c>
    </row>
    <row r="5" ht="15" customHeight="1">
      <c r="A5" s="1" t="s">
        <v>9</v>
      </c>
    </row>
    <row r="6" spans="1:4" ht="15" customHeight="1">
      <c r="A6" s="17"/>
      <c r="B6" s="143"/>
      <c r="C6" s="143"/>
      <c r="D6" s="143"/>
    </row>
    <row r="7" spans="1:4" ht="15" customHeight="1">
      <c r="A7" s="17"/>
      <c r="B7" s="48" t="s">
        <v>153</v>
      </c>
      <c r="C7" s="48"/>
      <c r="D7" s="48" t="s">
        <v>154</v>
      </c>
    </row>
    <row r="8" spans="1:4" ht="15" customHeight="1">
      <c r="A8" s="17"/>
      <c r="B8" s="48" t="s">
        <v>103</v>
      </c>
      <c r="C8" s="49"/>
      <c r="D8" s="49" t="s">
        <v>155</v>
      </c>
    </row>
    <row r="9" spans="1:4" ht="15" customHeight="1">
      <c r="A9" s="17"/>
      <c r="B9" s="49" t="s">
        <v>104</v>
      </c>
      <c r="C9" s="49"/>
      <c r="D9" s="49" t="s">
        <v>105</v>
      </c>
    </row>
    <row r="10" spans="1:4" ht="15" customHeight="1">
      <c r="A10" s="17"/>
      <c r="B10" s="49" t="s">
        <v>56</v>
      </c>
      <c r="C10" s="49"/>
      <c r="D10" s="49" t="s">
        <v>106</v>
      </c>
    </row>
    <row r="11" spans="1:4" ht="15" customHeight="1">
      <c r="A11" s="17"/>
      <c r="B11" s="49" t="s">
        <v>226</v>
      </c>
      <c r="C11" s="49"/>
      <c r="D11" s="49" t="s">
        <v>180</v>
      </c>
    </row>
    <row r="12" spans="1:4" ht="15" customHeight="1">
      <c r="A12" s="19"/>
      <c r="B12" s="48" t="s">
        <v>18</v>
      </c>
      <c r="C12" s="2"/>
      <c r="D12" s="48" t="s">
        <v>18</v>
      </c>
    </row>
    <row r="13" spans="1:4" ht="15" customHeight="1">
      <c r="A13" s="19"/>
      <c r="B13" s="48"/>
      <c r="C13" s="2"/>
      <c r="D13" s="48"/>
    </row>
    <row r="14" spans="1:4" ht="15" customHeight="1">
      <c r="A14" s="19" t="s">
        <v>141</v>
      </c>
      <c r="B14" s="48"/>
      <c r="C14" s="2"/>
      <c r="D14" s="48"/>
    </row>
    <row r="15" ht="15" customHeight="1">
      <c r="A15" s="19" t="s">
        <v>142</v>
      </c>
    </row>
    <row r="16" spans="1:4" ht="15" customHeight="1">
      <c r="A16" s="20" t="s">
        <v>43</v>
      </c>
      <c r="B16" s="21">
        <v>20171</v>
      </c>
      <c r="D16" s="21">
        <v>14510</v>
      </c>
    </row>
    <row r="17" spans="1:4" ht="15" customHeight="1">
      <c r="A17" s="20" t="s">
        <v>157</v>
      </c>
      <c r="B17" s="21">
        <v>1263</v>
      </c>
      <c r="D17" s="21">
        <v>1326</v>
      </c>
    </row>
    <row r="18" spans="1:4" ht="15" customHeight="1">
      <c r="A18" s="20"/>
      <c r="B18" s="78">
        <f>SUM(B16:B17)</f>
        <v>21434</v>
      </c>
      <c r="C18" s="77"/>
      <c r="D18" s="78">
        <f>SUM(D16:D17)</f>
        <v>15836</v>
      </c>
    </row>
    <row r="19" spans="1:4" ht="15" customHeight="1">
      <c r="A19" s="20"/>
      <c r="B19" s="21"/>
      <c r="D19" s="21"/>
    </row>
    <row r="20" spans="1:4" ht="15" customHeight="1">
      <c r="A20" s="19" t="s">
        <v>1</v>
      </c>
      <c r="B20" s="21"/>
      <c r="D20" s="21"/>
    </row>
    <row r="21" spans="1:4" ht="15" customHeight="1">
      <c r="A21" s="20" t="s">
        <v>2</v>
      </c>
      <c r="B21" s="21">
        <v>8337</v>
      </c>
      <c r="C21" s="77"/>
      <c r="D21" s="21">
        <v>7495</v>
      </c>
    </row>
    <row r="22" spans="1:4" ht="15" customHeight="1">
      <c r="A22" s="20" t="s">
        <v>3</v>
      </c>
      <c r="B22" s="21">
        <v>8079</v>
      </c>
      <c r="C22" s="77"/>
      <c r="D22" s="21">
        <v>7471</v>
      </c>
    </row>
    <row r="23" spans="1:4" ht="15" customHeight="1">
      <c r="A23" s="20" t="s">
        <v>4</v>
      </c>
      <c r="B23" s="21">
        <v>676</v>
      </c>
      <c r="C23" s="77"/>
      <c r="D23" s="21">
        <v>853</v>
      </c>
    </row>
    <row r="24" spans="1:4" ht="15" customHeight="1">
      <c r="A24" s="20" t="s">
        <v>5</v>
      </c>
      <c r="B24" s="21">
        <v>432</v>
      </c>
      <c r="C24" s="77"/>
      <c r="D24" s="21">
        <v>360</v>
      </c>
    </row>
    <row r="25" spans="1:4" ht="15" customHeight="1">
      <c r="A25" s="20" t="s">
        <v>156</v>
      </c>
      <c r="B25" s="59">
        <v>1670</v>
      </c>
      <c r="C25" s="77"/>
      <c r="D25" s="59">
        <v>5062</v>
      </c>
    </row>
    <row r="26" spans="1:4" ht="15" customHeight="1">
      <c r="A26" s="20"/>
      <c r="B26" s="78">
        <f>SUM(B21:B25)</f>
        <v>19194</v>
      </c>
      <c r="C26" s="111"/>
      <c r="D26" s="78">
        <f>SUM(D21:D25)</f>
        <v>21241</v>
      </c>
    </row>
    <row r="27" spans="1:4" ht="15" customHeight="1">
      <c r="A27" s="20"/>
      <c r="B27" s="21"/>
      <c r="C27" s="77"/>
      <c r="D27" s="21"/>
    </row>
    <row r="28" spans="1:4" ht="15" customHeight="1" thickBot="1">
      <c r="A28" s="19" t="s">
        <v>143</v>
      </c>
      <c r="B28" s="79">
        <f>+B26+B18</f>
        <v>40628</v>
      </c>
      <c r="C28" s="77"/>
      <c r="D28" s="79">
        <f>+D26+D18</f>
        <v>37077</v>
      </c>
    </row>
    <row r="29" spans="1:4" ht="15" customHeight="1">
      <c r="A29" s="20"/>
      <c r="B29" s="21"/>
      <c r="C29" s="77"/>
      <c r="D29" s="21"/>
    </row>
    <row r="30" spans="1:4" ht="15" customHeight="1">
      <c r="A30" s="19" t="s">
        <v>144</v>
      </c>
      <c r="B30" s="21"/>
      <c r="C30" s="77"/>
      <c r="D30" s="21"/>
    </row>
    <row r="31" spans="1:4" ht="15" customHeight="1">
      <c r="A31" s="19"/>
      <c r="B31" s="21"/>
      <c r="C31" s="77"/>
      <c r="D31" s="21"/>
    </row>
    <row r="32" spans="1:4" ht="15" customHeight="1">
      <c r="A32" s="20" t="s">
        <v>145</v>
      </c>
      <c r="B32" s="59">
        <v>12300</v>
      </c>
      <c r="D32" s="59">
        <v>12300</v>
      </c>
    </row>
    <row r="33" spans="1:4" ht="15" customHeight="1">
      <c r="A33" s="139" t="s">
        <v>146</v>
      </c>
      <c r="B33" s="59">
        <v>2954</v>
      </c>
      <c r="D33" s="59">
        <v>2954</v>
      </c>
    </row>
    <row r="34" spans="1:4" ht="15" customHeight="1">
      <c r="A34" s="139" t="s">
        <v>183</v>
      </c>
      <c r="B34" s="140">
        <f>+'Consol Equity'!D31</f>
        <v>9703</v>
      </c>
      <c r="D34" s="22">
        <v>9489</v>
      </c>
    </row>
    <row r="35" spans="1:4" ht="15" customHeight="1">
      <c r="A35" s="141" t="s">
        <v>147</v>
      </c>
      <c r="B35" s="142">
        <f>SUM(B32:B34)</f>
        <v>24957</v>
      </c>
      <c r="D35" s="78">
        <f>SUM(D32:D34)</f>
        <v>24743</v>
      </c>
    </row>
    <row r="36" spans="1:4" ht="15" customHeight="1">
      <c r="A36" s="141"/>
      <c r="B36" s="59"/>
      <c r="C36" s="77"/>
      <c r="D36" s="21"/>
    </row>
    <row r="37" spans="1:4" ht="15" customHeight="1">
      <c r="A37" s="141" t="s">
        <v>148</v>
      </c>
      <c r="B37" s="59"/>
      <c r="C37" s="77"/>
      <c r="D37" s="21"/>
    </row>
    <row r="38" spans="1:4" ht="15" customHeight="1">
      <c r="A38" s="139" t="s">
        <v>150</v>
      </c>
      <c r="B38" s="59">
        <f>+Notes!C279</f>
        <v>2090</v>
      </c>
      <c r="C38" s="77"/>
      <c r="D38" s="21">
        <v>1171</v>
      </c>
    </row>
    <row r="39" spans="1:4" ht="15" customHeight="1">
      <c r="A39" s="139" t="s">
        <v>149</v>
      </c>
      <c r="B39" s="59">
        <v>1232</v>
      </c>
      <c r="D39" s="21">
        <v>1222</v>
      </c>
    </row>
    <row r="40" spans="1:4" ht="15" customHeight="1">
      <c r="A40" s="19"/>
      <c r="B40" s="78">
        <f>SUM(B38:B39)</f>
        <v>3322</v>
      </c>
      <c r="D40" s="78">
        <f>SUM(D38:D39)</f>
        <v>2393</v>
      </c>
    </row>
    <row r="41" spans="1:4" ht="15" customHeight="1">
      <c r="A41" s="19"/>
      <c r="B41" s="21"/>
      <c r="D41" s="21"/>
    </row>
    <row r="42" spans="1:4" ht="15" customHeight="1">
      <c r="A42" s="19" t="s">
        <v>44</v>
      </c>
      <c r="B42" s="21"/>
      <c r="C42" s="77"/>
      <c r="D42" s="21"/>
    </row>
    <row r="43" spans="1:4" ht="15" customHeight="1">
      <c r="A43" s="20" t="s">
        <v>6</v>
      </c>
      <c r="B43" s="21">
        <v>6010</v>
      </c>
      <c r="C43" s="77"/>
      <c r="D43" s="21">
        <v>7004</v>
      </c>
    </row>
    <row r="44" spans="1:4" ht="15" customHeight="1">
      <c r="A44" s="20" t="s">
        <v>7</v>
      </c>
      <c r="B44" s="59">
        <v>4898</v>
      </c>
      <c r="C44" s="77"/>
      <c r="D44" s="21">
        <v>1804</v>
      </c>
    </row>
    <row r="45" spans="1:4" ht="15" customHeight="1">
      <c r="A45" s="20" t="s">
        <v>150</v>
      </c>
      <c r="B45" s="59">
        <f>+Notes!C276</f>
        <v>1299</v>
      </c>
      <c r="C45" s="77"/>
      <c r="D45" s="59">
        <v>923</v>
      </c>
    </row>
    <row r="46" spans="1:4" ht="15" customHeight="1">
      <c r="A46" s="20" t="s">
        <v>8</v>
      </c>
      <c r="B46" s="21">
        <v>142</v>
      </c>
      <c r="C46" s="77"/>
      <c r="D46" s="21">
        <v>210</v>
      </c>
    </row>
    <row r="47" spans="2:4" ht="15" customHeight="1">
      <c r="B47" s="78">
        <f>SUM(B43:B46)</f>
        <v>12349</v>
      </c>
      <c r="C47" s="77"/>
      <c r="D47" s="78">
        <f>SUM(D43:D46)</f>
        <v>9941</v>
      </c>
    </row>
    <row r="48" spans="2:4" ht="15" customHeight="1">
      <c r="B48" s="21"/>
      <c r="C48" s="77"/>
      <c r="D48" s="21"/>
    </row>
    <row r="49" spans="1:4" ht="15" customHeight="1">
      <c r="A49" s="19" t="s">
        <v>182</v>
      </c>
      <c r="B49" s="22">
        <f>B47+B40</f>
        <v>15671</v>
      </c>
      <c r="C49" s="115"/>
      <c r="D49" s="22">
        <f>D47+D40</f>
        <v>12334</v>
      </c>
    </row>
    <row r="50" spans="1:4" ht="15" customHeight="1">
      <c r="A50" s="19"/>
      <c r="B50" s="21"/>
      <c r="C50" s="77"/>
      <c r="D50" s="21"/>
    </row>
    <row r="51" spans="1:4" ht="15" customHeight="1" thickBot="1">
      <c r="A51" s="19" t="s">
        <v>151</v>
      </c>
      <c r="B51" s="79">
        <f>+B35+B40+B47</f>
        <v>40628</v>
      </c>
      <c r="D51" s="79">
        <f>+D35+D40+D47</f>
        <v>37077</v>
      </c>
    </row>
    <row r="52" spans="1:4" ht="15" customHeight="1">
      <c r="A52" s="20"/>
      <c r="B52" s="21"/>
      <c r="D52" s="21"/>
    </row>
    <row r="53" spans="1:4" ht="15" customHeight="1">
      <c r="A53" s="20"/>
      <c r="B53" s="21"/>
      <c r="D53" s="21"/>
    </row>
    <row r="54" spans="1:4" ht="15" customHeight="1">
      <c r="A54" s="10" t="s">
        <v>163</v>
      </c>
      <c r="B54" s="10"/>
      <c r="C54" s="10"/>
      <c r="D54" s="10"/>
    </row>
    <row r="55" spans="1:4" ht="15" customHeight="1">
      <c r="A55" s="10" t="s">
        <v>164</v>
      </c>
      <c r="B55" s="118">
        <f>+B35/B32*100/1000</f>
        <v>0.20290243902439023</v>
      </c>
      <c r="C55" s="10"/>
      <c r="D55" s="119">
        <f>+D35/D32*100/1000</f>
        <v>0.2011626016260163</v>
      </c>
    </row>
    <row r="56" spans="1:4" ht="15" customHeight="1">
      <c r="A56" s="20"/>
      <c r="B56" s="21"/>
      <c r="D56" s="21"/>
    </row>
    <row r="57" ht="15" customHeight="1">
      <c r="A57" s="11"/>
    </row>
    <row r="58" ht="15" customHeight="1">
      <c r="A58" s="11"/>
    </row>
    <row r="59" ht="15" customHeight="1">
      <c r="A59" s="91"/>
    </row>
    <row r="60" ht="15" customHeight="1">
      <c r="A60" s="92"/>
    </row>
    <row r="61" ht="15" customHeight="1">
      <c r="A61" s="91"/>
    </row>
    <row r="62" ht="15" customHeight="1">
      <c r="A62" s="91"/>
    </row>
    <row r="63" ht="18.75" customHeight="1">
      <c r="A63" s="91"/>
    </row>
    <row r="64" ht="18.75" customHeight="1"/>
    <row r="65" ht="15" customHeight="1">
      <c r="A65" s="61"/>
    </row>
    <row r="66" ht="15" customHeight="1">
      <c r="A66" s="10"/>
    </row>
    <row r="67" ht="15" customHeight="1">
      <c r="A67" s="10"/>
    </row>
  </sheetData>
  <sheetProtection/>
  <mergeCells count="1">
    <mergeCell ref="B6:D6"/>
  </mergeCells>
  <printOptions/>
  <pageMargins left="0.5" right="0.25" top="0.5" bottom="0.5" header="0.5" footer="0.5"/>
  <pageSetup cellComments="asDisplayed"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A1:L45"/>
  <sheetViews>
    <sheetView zoomScalePageLayoutView="0" workbookViewId="0" topLeftCell="A1">
      <selection activeCell="J10" sqref="J10"/>
    </sheetView>
  </sheetViews>
  <sheetFormatPr defaultColWidth="9.140625" defaultRowHeight="12.75"/>
  <cols>
    <col min="1" max="1" width="35.7109375" style="14" customWidth="1"/>
    <col min="2" max="2" width="9.7109375" style="14" customWidth="1"/>
    <col min="3" max="3" width="13.57421875" style="14" customWidth="1"/>
    <col min="4" max="4" width="2.00390625" style="14" customWidth="1"/>
    <col min="5" max="5" width="13.7109375" style="14" customWidth="1"/>
    <col min="6" max="6" width="1.7109375" style="14" customWidth="1"/>
    <col min="7" max="7" width="13.8515625" style="14" customWidth="1"/>
    <col min="8" max="8" width="1.7109375" style="14" customWidth="1"/>
    <col min="9" max="9" width="14.8515625" style="14" customWidth="1"/>
    <col min="10" max="16384" width="9.140625" style="14" customWidth="1"/>
  </cols>
  <sheetData>
    <row r="1" spans="1:2" s="23" customFormat="1" ht="15.75">
      <c r="A1" s="50" t="s">
        <v>0</v>
      </c>
      <c r="B1" s="50"/>
    </row>
    <row r="2" spans="1:2" s="23" customFormat="1" ht="13.5" customHeight="1">
      <c r="A2" s="38" t="s">
        <v>89</v>
      </c>
      <c r="B2" s="38"/>
    </row>
    <row r="3" spans="1:2" s="24" customFormat="1" ht="12.75">
      <c r="A3" s="15"/>
      <c r="B3" s="15"/>
    </row>
    <row r="4" spans="1:2" s="23" customFormat="1" ht="12.75">
      <c r="A4" s="2" t="s">
        <v>10</v>
      </c>
      <c r="B4" s="2"/>
    </row>
    <row r="5" spans="1:2" s="23" customFormat="1" ht="12.75">
      <c r="A5" s="2" t="s">
        <v>227</v>
      </c>
      <c r="B5" s="2"/>
    </row>
    <row r="6" spans="1:3" s="23" customFormat="1" ht="13.5" customHeight="1">
      <c r="A6" s="2" t="s">
        <v>9</v>
      </c>
      <c r="B6" s="2"/>
      <c r="C6" s="18"/>
    </row>
    <row r="7" spans="1:3" s="23" customFormat="1" ht="13.5" customHeight="1">
      <c r="A7" s="2"/>
      <c r="B7" s="2"/>
      <c r="C7" s="18"/>
    </row>
    <row r="8" spans="1:9" s="23" customFormat="1" ht="13.5" customHeight="1">
      <c r="A8" s="2"/>
      <c r="B8" s="2"/>
      <c r="C8" s="143" t="s">
        <v>75</v>
      </c>
      <c r="D8" s="143"/>
      <c r="E8" s="143"/>
      <c r="F8" s="2"/>
      <c r="G8" s="143" t="s">
        <v>78</v>
      </c>
      <c r="H8" s="143"/>
      <c r="I8" s="143"/>
    </row>
    <row r="9" spans="1:9" s="23" customFormat="1" ht="13.5" customHeight="1">
      <c r="A9" s="2"/>
      <c r="B9" s="2"/>
      <c r="C9" s="48"/>
      <c r="D9" s="49"/>
      <c r="E9" s="49" t="s">
        <v>76</v>
      </c>
      <c r="F9" s="49"/>
      <c r="G9" s="48"/>
      <c r="H9" s="49"/>
      <c r="I9" s="49" t="s">
        <v>76</v>
      </c>
    </row>
    <row r="10" spans="1:9" s="23" customFormat="1" ht="13.5" customHeight="1">
      <c r="A10" s="2"/>
      <c r="B10" s="2"/>
      <c r="C10" s="49" t="s">
        <v>55</v>
      </c>
      <c r="D10" s="49"/>
      <c r="E10" s="49" t="s">
        <v>77</v>
      </c>
      <c r="F10" s="49"/>
      <c r="G10" s="49" t="s">
        <v>55</v>
      </c>
      <c r="H10" s="49"/>
      <c r="I10" s="49" t="s">
        <v>77</v>
      </c>
    </row>
    <row r="11" spans="1:9" s="23" customFormat="1" ht="13.5" customHeight="1">
      <c r="A11" s="2"/>
      <c r="B11" s="2"/>
      <c r="C11" s="49" t="s">
        <v>56</v>
      </c>
      <c r="D11" s="49"/>
      <c r="E11" s="49" t="s">
        <v>56</v>
      </c>
      <c r="F11" s="49"/>
      <c r="G11" s="49" t="s">
        <v>57</v>
      </c>
      <c r="H11" s="49"/>
      <c r="I11" s="49" t="s">
        <v>168</v>
      </c>
    </row>
    <row r="12" spans="1:9" s="23" customFormat="1" ht="13.5" customHeight="1">
      <c r="A12" s="2"/>
      <c r="B12" s="2"/>
      <c r="C12" s="49" t="str">
        <f>+G12</f>
        <v>30.06.08</v>
      </c>
      <c r="D12" s="49"/>
      <c r="E12" s="49" t="str">
        <f>+I12</f>
        <v>30.06.07</v>
      </c>
      <c r="F12" s="49"/>
      <c r="G12" s="49" t="s">
        <v>226</v>
      </c>
      <c r="H12" s="49"/>
      <c r="I12" s="49" t="s">
        <v>228</v>
      </c>
    </row>
    <row r="13" spans="1:9" s="24" customFormat="1" ht="13.5" customHeight="1">
      <c r="A13" s="23"/>
      <c r="B13" s="102" t="s">
        <v>199</v>
      </c>
      <c r="C13" s="48" t="s">
        <v>18</v>
      </c>
      <c r="D13" s="2"/>
      <c r="E13" s="48" t="s">
        <v>18</v>
      </c>
      <c r="F13" s="2"/>
      <c r="G13" s="48" t="s">
        <v>18</v>
      </c>
      <c r="H13" s="2"/>
      <c r="I13" s="48" t="s">
        <v>18</v>
      </c>
    </row>
    <row r="14" spans="5:9" s="23" customFormat="1" ht="13.5" customHeight="1">
      <c r="E14" s="57"/>
      <c r="I14" s="57"/>
    </row>
    <row r="15" spans="1:12" s="23" customFormat="1" ht="13.5" customHeight="1">
      <c r="A15" s="17" t="s">
        <v>87</v>
      </c>
      <c r="B15" s="17"/>
      <c r="C15" s="32">
        <v>11909</v>
      </c>
      <c r="D15" s="17"/>
      <c r="E15" s="63">
        <v>12752</v>
      </c>
      <c r="F15" s="17"/>
      <c r="G15" s="32">
        <v>23625</v>
      </c>
      <c r="I15" s="63">
        <v>25941</v>
      </c>
      <c r="K15" s="85"/>
      <c r="L15" s="85"/>
    </row>
    <row r="16" spans="3:9" s="23" customFormat="1" ht="13.5" customHeight="1">
      <c r="C16" s="17"/>
      <c r="D16" s="17"/>
      <c r="E16" s="32"/>
      <c r="F16" s="17"/>
      <c r="G16" s="17"/>
      <c r="I16" s="57"/>
    </row>
    <row r="17" spans="1:9" s="23" customFormat="1" ht="13.5" customHeight="1">
      <c r="A17" s="17" t="s">
        <v>86</v>
      </c>
      <c r="B17" s="32"/>
      <c r="C17" s="44">
        <v>-10404</v>
      </c>
      <c r="D17" s="32"/>
      <c r="E17" s="64">
        <v>-10761</v>
      </c>
      <c r="F17" s="17"/>
      <c r="G17" s="44">
        <v>-20439</v>
      </c>
      <c r="I17" s="64">
        <v>-22090</v>
      </c>
    </row>
    <row r="18" spans="2:9" s="23" customFormat="1" ht="13.5" customHeight="1">
      <c r="B18" s="57"/>
      <c r="C18" s="32"/>
      <c r="D18" s="32"/>
      <c r="E18" s="32"/>
      <c r="F18" s="17"/>
      <c r="G18" s="17"/>
      <c r="I18" s="57"/>
    </row>
    <row r="19" spans="1:9" s="23" customFormat="1" ht="13.5" customHeight="1">
      <c r="A19" s="17" t="s">
        <v>85</v>
      </c>
      <c r="B19" s="17"/>
      <c r="C19" s="32">
        <f>SUM(C15:C17)</f>
        <v>1505</v>
      </c>
      <c r="D19" s="17"/>
      <c r="E19" s="32">
        <f>SUM(E15:E17)</f>
        <v>1991</v>
      </c>
      <c r="F19" s="17"/>
      <c r="G19" s="32">
        <f>SUM(G15:G17)</f>
        <v>3186</v>
      </c>
      <c r="I19" s="32">
        <f>SUM(I15:I17)</f>
        <v>3851</v>
      </c>
    </row>
    <row r="20" spans="1:9" s="25" customFormat="1" ht="13.5" customHeight="1">
      <c r="A20" s="17"/>
      <c r="B20" s="17"/>
      <c r="C20" s="46"/>
      <c r="D20" s="17"/>
      <c r="E20" s="32"/>
      <c r="F20" s="17"/>
      <c r="G20" s="46"/>
      <c r="I20" s="65"/>
    </row>
    <row r="21" spans="1:9" s="23" customFormat="1" ht="13.5" customHeight="1">
      <c r="A21" s="17" t="s">
        <v>84</v>
      </c>
      <c r="B21" s="17"/>
      <c r="C21" s="32">
        <v>518</v>
      </c>
      <c r="D21" s="17"/>
      <c r="E21" s="63">
        <v>540</v>
      </c>
      <c r="F21" s="17"/>
      <c r="G21" s="32">
        <v>1295</v>
      </c>
      <c r="I21" s="63">
        <v>963</v>
      </c>
    </row>
    <row r="22" spans="3:9" s="23" customFormat="1" ht="13.5" customHeight="1">
      <c r="C22" s="17"/>
      <c r="D22" s="17"/>
      <c r="E22" s="32"/>
      <c r="F22" s="17"/>
      <c r="G22" s="17"/>
      <c r="I22" s="57"/>
    </row>
    <row r="23" spans="1:9" s="23" customFormat="1" ht="13.5" customHeight="1">
      <c r="A23" s="17" t="s">
        <v>83</v>
      </c>
      <c r="B23" s="17"/>
      <c r="C23" s="44">
        <v>-1187</v>
      </c>
      <c r="D23" s="17"/>
      <c r="E23" s="64">
        <v>-770</v>
      </c>
      <c r="F23" s="17"/>
      <c r="G23" s="44">
        <f>-2099-239</f>
        <v>-2338</v>
      </c>
      <c r="I23" s="64">
        <v>-1690</v>
      </c>
    </row>
    <row r="24" spans="1:9" s="23" customFormat="1" ht="13.5" customHeight="1">
      <c r="A24" s="17"/>
      <c r="B24" s="17"/>
      <c r="C24" s="17"/>
      <c r="D24" s="17"/>
      <c r="E24" s="32"/>
      <c r="F24" s="17"/>
      <c r="G24" s="17"/>
      <c r="I24" s="57"/>
    </row>
    <row r="25" spans="1:9" s="23" customFormat="1" ht="13.5" customHeight="1">
      <c r="A25" s="17" t="s">
        <v>82</v>
      </c>
      <c r="B25" s="17"/>
      <c r="C25" s="17">
        <f>SUM(C19:C23)</f>
        <v>836</v>
      </c>
      <c r="D25" s="17"/>
      <c r="E25" s="17">
        <f>SUM(E19:E23)</f>
        <v>1761</v>
      </c>
      <c r="F25" s="17"/>
      <c r="G25" s="17">
        <f>SUM(G19:G23)</f>
        <v>2143</v>
      </c>
      <c r="I25" s="17">
        <f>SUM(I19:I23)</f>
        <v>3124</v>
      </c>
    </row>
    <row r="26" spans="1:9" s="23" customFormat="1" ht="13.5" customHeight="1">
      <c r="A26" s="17"/>
      <c r="B26" s="17"/>
      <c r="C26" s="17"/>
      <c r="D26" s="17"/>
      <c r="E26" s="32"/>
      <c r="F26" s="17"/>
      <c r="G26" s="17"/>
      <c r="I26" s="57"/>
    </row>
    <row r="27" spans="1:9" s="23" customFormat="1" ht="13.5" customHeight="1">
      <c r="A27" s="17" t="s">
        <v>81</v>
      </c>
      <c r="B27" s="17"/>
      <c r="C27" s="44">
        <v>-43</v>
      </c>
      <c r="D27" s="17"/>
      <c r="E27" s="64">
        <v>-40</v>
      </c>
      <c r="F27" s="17"/>
      <c r="G27" s="44">
        <v>-90</v>
      </c>
      <c r="I27" s="64">
        <v>-60</v>
      </c>
    </row>
    <row r="28" spans="1:9" s="23" customFormat="1" ht="13.5" customHeight="1">
      <c r="A28" s="17"/>
      <c r="B28" s="17"/>
      <c r="C28" s="32"/>
      <c r="D28" s="17"/>
      <c r="E28" s="32"/>
      <c r="F28" s="17"/>
      <c r="G28" s="32"/>
      <c r="I28" s="57"/>
    </row>
    <row r="29" spans="1:12" s="23" customFormat="1" ht="13.5" customHeight="1">
      <c r="A29" s="17" t="s">
        <v>34</v>
      </c>
      <c r="B29" s="17"/>
      <c r="C29" s="17">
        <f>SUM(C25:C27)</f>
        <v>793</v>
      </c>
      <c r="D29" s="17"/>
      <c r="E29" s="17">
        <f>SUM(E25:E27)</f>
        <v>1721</v>
      </c>
      <c r="F29" s="17"/>
      <c r="G29" s="17">
        <f>SUM(G25:G27)</f>
        <v>2053</v>
      </c>
      <c r="I29" s="17">
        <f>SUM(I25:I27)</f>
        <v>3064</v>
      </c>
      <c r="K29" s="85"/>
      <c r="L29" s="85"/>
    </row>
    <row r="30" spans="1:9" s="23" customFormat="1" ht="13.5" customHeight="1">
      <c r="A30" s="17"/>
      <c r="B30" s="17"/>
      <c r="C30" s="17"/>
      <c r="D30" s="17"/>
      <c r="E30" s="32"/>
      <c r="F30" s="17"/>
      <c r="G30" s="17"/>
      <c r="I30" s="57"/>
    </row>
    <row r="31" spans="1:9" s="23" customFormat="1" ht="13.5" customHeight="1">
      <c r="A31" s="17" t="s">
        <v>80</v>
      </c>
      <c r="B31" s="117">
        <v>18</v>
      </c>
      <c r="C31" s="45">
        <v>-204</v>
      </c>
      <c r="D31" s="17"/>
      <c r="E31" s="64">
        <v>-515</v>
      </c>
      <c r="F31" s="17"/>
      <c r="G31" s="45">
        <v>-474</v>
      </c>
      <c r="I31" s="64">
        <v>-815</v>
      </c>
    </row>
    <row r="32" spans="1:9" s="23" customFormat="1" ht="13.5" customHeight="1">
      <c r="A32" s="17"/>
      <c r="B32" s="17"/>
      <c r="C32" s="17"/>
      <c r="D32" s="17"/>
      <c r="E32" s="32"/>
      <c r="F32" s="17"/>
      <c r="G32" s="17"/>
      <c r="I32" s="57"/>
    </row>
    <row r="33" spans="1:9" s="23" customFormat="1" ht="13.5" customHeight="1">
      <c r="A33" s="17"/>
      <c r="B33" s="17"/>
      <c r="C33" s="17"/>
      <c r="D33" s="17"/>
      <c r="E33" s="32"/>
      <c r="F33" s="17"/>
      <c r="G33" s="17"/>
      <c r="I33" s="57"/>
    </row>
    <row r="34" spans="1:9" s="23" customFormat="1" ht="13.5" customHeight="1" thickBot="1">
      <c r="A34" s="17" t="s">
        <v>79</v>
      </c>
      <c r="B34" s="17"/>
      <c r="C34" s="47">
        <f>SUM(C29:C31)</f>
        <v>589</v>
      </c>
      <c r="D34" s="17"/>
      <c r="E34" s="47">
        <f>SUM(E29:E31)</f>
        <v>1206</v>
      </c>
      <c r="F34" s="47">
        <f>SUM(F29:F31)</f>
        <v>0</v>
      </c>
      <c r="G34" s="47">
        <f>SUM(G29:G31)</f>
        <v>1579</v>
      </c>
      <c r="H34" s="47">
        <f>SUM(H29:H31)</f>
        <v>0</v>
      </c>
      <c r="I34" s="47">
        <f>SUM(I29:I31)</f>
        <v>2249</v>
      </c>
    </row>
    <row r="35" spans="5:9" s="23" customFormat="1" ht="13.5" customHeight="1" thickTop="1">
      <c r="E35" s="57"/>
      <c r="I35" s="57"/>
    </row>
    <row r="36" spans="1:9" s="23" customFormat="1" ht="29.25" customHeight="1">
      <c r="A36" s="116" t="s">
        <v>196</v>
      </c>
      <c r="B36" s="117">
        <v>27</v>
      </c>
      <c r="E36" s="57"/>
      <c r="I36" s="57"/>
    </row>
    <row r="37" spans="1:10" s="23" customFormat="1" ht="13.5" thickBot="1">
      <c r="A37" s="17" t="s">
        <v>197</v>
      </c>
      <c r="B37" s="17"/>
      <c r="C37" s="120">
        <f>Notes!C322</f>
        <v>0.47886178861788614</v>
      </c>
      <c r="D37" s="3"/>
      <c r="E37" s="120">
        <f>Notes!D322</f>
        <v>0.9804878048780488</v>
      </c>
      <c r="F37" s="3"/>
      <c r="G37" s="120">
        <f>Notes!F322</f>
        <v>1.283739837398374</v>
      </c>
      <c r="H37" s="3"/>
      <c r="I37" s="120">
        <f>Notes!G322</f>
        <v>1.8284552845528455</v>
      </c>
      <c r="J37" s="57"/>
    </row>
    <row r="38" spans="1:10" s="23" customFormat="1" ht="15" customHeight="1" thickBot="1" thickTop="1">
      <c r="A38" s="4" t="s">
        <v>198</v>
      </c>
      <c r="B38" s="4"/>
      <c r="C38" s="56" t="s">
        <v>107</v>
      </c>
      <c r="D38" s="5"/>
      <c r="E38" s="56" t="s">
        <v>107</v>
      </c>
      <c r="F38" s="5"/>
      <c r="G38" s="56" t="s">
        <v>107</v>
      </c>
      <c r="H38" s="3"/>
      <c r="I38" s="56" t="s">
        <v>107</v>
      </c>
      <c r="J38" s="57"/>
    </row>
    <row r="39" spans="1:9" s="23" customFormat="1" ht="13.5" customHeight="1" thickTop="1">
      <c r="A39" s="11"/>
      <c r="B39" s="11"/>
      <c r="C39" s="11"/>
      <c r="D39" s="11"/>
      <c r="E39" s="37"/>
      <c r="F39" s="11"/>
      <c r="G39" s="37"/>
      <c r="H39" s="11"/>
      <c r="I39" s="37"/>
    </row>
    <row r="41" spans="1:2" ht="12.75">
      <c r="A41" s="11" t="s">
        <v>194</v>
      </c>
      <c r="B41" s="11"/>
    </row>
    <row r="42" spans="1:2" ht="12.75">
      <c r="A42" s="10" t="s">
        <v>195</v>
      </c>
      <c r="B42" s="10"/>
    </row>
    <row r="45" spans="1:2" ht="12.75">
      <c r="A45" s="61" t="s">
        <v>165</v>
      </c>
      <c r="B45" s="61"/>
    </row>
    <row r="48" ht="18" customHeight="1"/>
  </sheetData>
  <sheetProtection/>
  <mergeCells count="2">
    <mergeCell ref="C8:E8"/>
    <mergeCell ref="G8:I8"/>
  </mergeCells>
  <printOptions/>
  <pageMargins left="0.75" right="0.75" top="0.5" bottom="0.5" header="0.5" footer="0.5"/>
  <pageSetup cellComments="asDisplayed" horizontalDpi="300" verticalDpi="3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2:F52"/>
  <sheetViews>
    <sheetView zoomScalePageLayoutView="0" workbookViewId="0" topLeftCell="A22">
      <selection activeCell="H40" sqref="H40"/>
    </sheetView>
  </sheetViews>
  <sheetFormatPr defaultColWidth="9.140625" defaultRowHeight="12.75"/>
  <cols>
    <col min="1" max="1" width="31.28125" style="4" customWidth="1"/>
    <col min="2" max="2" width="13.8515625" style="3" customWidth="1"/>
    <col min="3" max="4" width="14.7109375" style="3" customWidth="1"/>
    <col min="5" max="5" width="13.00390625" style="3" customWidth="1"/>
    <col min="6" max="16384" width="9.140625" style="4" customWidth="1"/>
  </cols>
  <sheetData>
    <row r="2" ht="15.75">
      <c r="A2" s="50" t="s">
        <v>0</v>
      </c>
    </row>
    <row r="3" ht="12.75">
      <c r="A3" s="13" t="str">
        <f>'[1]Consol BS '!A2</f>
        <v>Company No. 686148-A</v>
      </c>
    </row>
    <row r="5" ht="12.75">
      <c r="A5" s="2" t="s">
        <v>11</v>
      </c>
    </row>
    <row r="6" ht="12.75">
      <c r="A6" s="2" t="s">
        <v>227</v>
      </c>
    </row>
    <row r="7" ht="12.75">
      <c r="A7" s="2" t="s">
        <v>9</v>
      </c>
    </row>
    <row r="8" ht="12.75">
      <c r="A8" s="2"/>
    </row>
    <row r="9" spans="1:5" ht="12.75">
      <c r="A9" s="2"/>
      <c r="B9" s="51"/>
      <c r="C9" s="60" t="s">
        <v>115</v>
      </c>
      <c r="D9" s="60" t="s">
        <v>12</v>
      </c>
      <c r="E9" s="51"/>
    </row>
    <row r="10" spans="1:5" ht="12.75">
      <c r="A10" s="2"/>
      <c r="B10" s="51"/>
      <c r="C10" s="51"/>
      <c r="D10" s="51"/>
      <c r="E10" s="51"/>
    </row>
    <row r="11" spans="2:6" ht="12.75">
      <c r="B11" s="52" t="s">
        <v>13</v>
      </c>
      <c r="C11" s="52" t="s">
        <v>13</v>
      </c>
      <c r="D11" s="52" t="s">
        <v>14</v>
      </c>
      <c r="E11" s="51"/>
      <c r="F11" s="6"/>
    </row>
    <row r="12" spans="2:6" ht="12.75">
      <c r="B12" s="52" t="s">
        <v>15</v>
      </c>
      <c r="C12" s="52" t="s">
        <v>114</v>
      </c>
      <c r="D12" s="52" t="s">
        <v>16</v>
      </c>
      <c r="E12" s="52" t="s">
        <v>17</v>
      </c>
      <c r="F12" s="6"/>
    </row>
    <row r="13" spans="2:6" ht="12.75">
      <c r="B13" s="52" t="s">
        <v>18</v>
      </c>
      <c r="C13" s="52" t="s">
        <v>18</v>
      </c>
      <c r="D13" s="52" t="s">
        <v>18</v>
      </c>
      <c r="E13" s="52" t="s">
        <v>18</v>
      </c>
      <c r="F13" s="6"/>
    </row>
    <row r="14" spans="2:6" ht="12.75">
      <c r="B14" s="52"/>
      <c r="C14" s="52"/>
      <c r="D14" s="52"/>
      <c r="E14" s="52"/>
      <c r="F14" s="6"/>
    </row>
    <row r="16" spans="1:5" ht="12.75">
      <c r="A16" s="2" t="s">
        <v>216</v>
      </c>
      <c r="B16" s="7">
        <v>8200</v>
      </c>
      <c r="C16" s="7">
        <v>7116</v>
      </c>
      <c r="D16" s="3">
        <v>5187</v>
      </c>
      <c r="E16" s="3">
        <f>SUM(B16:D16)</f>
        <v>20503</v>
      </c>
    </row>
    <row r="17" spans="2:3" ht="12.75">
      <c r="B17" s="7"/>
      <c r="C17" s="7"/>
    </row>
    <row r="18" spans="1:5" ht="12.75">
      <c r="A18" s="4" t="s">
        <v>173</v>
      </c>
      <c r="B18" s="3">
        <v>4100</v>
      </c>
      <c r="C18" s="3">
        <v>-4100</v>
      </c>
      <c r="D18" s="3">
        <v>0</v>
      </c>
      <c r="E18" s="3">
        <f>SUM(B18:D18)</f>
        <v>0</v>
      </c>
    </row>
    <row r="19" spans="2:5" ht="12.75">
      <c r="B19" s="8"/>
      <c r="C19" s="8"/>
      <c r="D19" s="8"/>
      <c r="E19" s="8"/>
    </row>
    <row r="20" spans="1:5" ht="12.75">
      <c r="A20" s="4" t="s">
        <v>125</v>
      </c>
      <c r="B20" s="3">
        <v>0</v>
      </c>
      <c r="C20" s="3">
        <v>-62</v>
      </c>
      <c r="D20" s="3">
        <v>0</v>
      </c>
      <c r="E20" s="3">
        <f>SUM(B20:D20)</f>
        <v>-62</v>
      </c>
    </row>
    <row r="21" spans="2:5" ht="12.75">
      <c r="B21" s="8"/>
      <c r="C21" s="8"/>
      <c r="D21" s="8"/>
      <c r="E21" s="8"/>
    </row>
    <row r="22" spans="1:5" ht="12.75">
      <c r="A22" s="4" t="s">
        <v>19</v>
      </c>
      <c r="B22" s="8">
        <v>0</v>
      </c>
      <c r="C22" s="8">
        <v>0</v>
      </c>
      <c r="D22" s="8">
        <v>4302</v>
      </c>
      <c r="E22" s="3">
        <f>SUM(B22:D22)</f>
        <v>4302</v>
      </c>
    </row>
    <row r="23" spans="2:5" ht="12.75">
      <c r="B23" s="39"/>
      <c r="C23" s="39"/>
      <c r="D23" s="39"/>
      <c r="E23" s="39"/>
    </row>
    <row r="24" spans="1:6" ht="12.75">
      <c r="A24" s="2" t="s">
        <v>181</v>
      </c>
      <c r="B24" s="8">
        <f>SUM(B16:B23)</f>
        <v>12300</v>
      </c>
      <c r="C24" s="8">
        <f>SUM(C16:C23)</f>
        <v>2954</v>
      </c>
      <c r="D24" s="8">
        <f>SUM(D16:D23)</f>
        <v>9489</v>
      </c>
      <c r="E24" s="8">
        <f>SUM(E16:E23)</f>
        <v>24743</v>
      </c>
      <c r="F24" s="31"/>
    </row>
    <row r="26" spans="1:5" ht="12.75">
      <c r="A26" s="4" t="s">
        <v>19</v>
      </c>
      <c r="B26" s="3">
        <v>0</v>
      </c>
      <c r="C26" s="3">
        <v>0</v>
      </c>
      <c r="D26" s="3">
        <f>+'Consol IS'!G34</f>
        <v>1579</v>
      </c>
      <c r="E26" s="3">
        <f>SUM(B26:D26)</f>
        <v>1579</v>
      </c>
    </row>
    <row r="28" spans="1:5" ht="12.75">
      <c r="A28" s="4" t="s">
        <v>235</v>
      </c>
      <c r="D28" s="3">
        <v>-1365</v>
      </c>
      <c r="E28" s="3">
        <v>-1365</v>
      </c>
    </row>
    <row r="31" spans="1:5" ht="13.5" thickBot="1">
      <c r="A31" s="2" t="s">
        <v>229</v>
      </c>
      <c r="B31" s="9">
        <f>SUM(B24:B30)</f>
        <v>12300</v>
      </c>
      <c r="C31" s="9">
        <f>SUM(C24:C30)</f>
        <v>2954</v>
      </c>
      <c r="D31" s="9">
        <f>SUM(D24:D30)</f>
        <v>9703</v>
      </c>
      <c r="E31" s="9">
        <f>SUM(E24:E30)</f>
        <v>24957</v>
      </c>
    </row>
    <row r="32" spans="2:5" ht="13.5" thickTop="1">
      <c r="B32" s="8"/>
      <c r="C32" s="8"/>
      <c r="D32" s="8"/>
      <c r="E32" s="8"/>
    </row>
    <row r="33" ht="12.75">
      <c r="A33" s="3" t="s">
        <v>20</v>
      </c>
    </row>
    <row r="34" ht="12.75">
      <c r="A34" s="3"/>
    </row>
    <row r="35" ht="12.75">
      <c r="A35" s="3"/>
    </row>
    <row r="36" ht="12.75">
      <c r="A36" s="3" t="s">
        <v>167</v>
      </c>
    </row>
    <row r="37" ht="12.75">
      <c r="A37" s="3"/>
    </row>
    <row r="38" ht="12.75">
      <c r="F38" s="12"/>
    </row>
    <row r="41" ht="12.75">
      <c r="A41" s="3"/>
    </row>
    <row r="42" ht="12.75">
      <c r="A42" s="3"/>
    </row>
    <row r="45" ht="12.75">
      <c r="A45" s="3"/>
    </row>
    <row r="52" ht="12.75">
      <c r="A52" s="73"/>
    </row>
  </sheetData>
  <sheetProtection/>
  <printOptions/>
  <pageMargins left="0.75" right="0.75" top="1" bottom="1" header="0.5" footer="0.5"/>
  <pageSetup cellComments="asDisplayed" horizontalDpi="300" verticalDpi="300" orientation="portrait" paperSize="9" scale="85" r:id="rId2"/>
  <drawing r:id="rId1"/>
</worksheet>
</file>

<file path=xl/worksheets/sheet4.xml><?xml version="1.0" encoding="utf-8"?>
<worksheet xmlns="http://schemas.openxmlformats.org/spreadsheetml/2006/main" xmlns:r="http://schemas.openxmlformats.org/officeDocument/2006/relationships">
  <sheetPr>
    <tabColor indexed="34"/>
  </sheetPr>
  <dimension ref="A1:H92"/>
  <sheetViews>
    <sheetView zoomScalePageLayoutView="0" workbookViewId="0" topLeftCell="A43">
      <selection activeCell="C31" sqref="C31:C33"/>
    </sheetView>
  </sheetViews>
  <sheetFormatPr defaultColWidth="9.140625" defaultRowHeight="12.75"/>
  <cols>
    <col min="1" max="1" width="41.421875" style="0" customWidth="1"/>
    <col min="2" max="2" width="19.57421875" style="0" customWidth="1"/>
    <col min="3" max="3" width="17.28125" style="0" customWidth="1"/>
    <col min="4" max="4" width="2.140625" style="0" customWidth="1"/>
    <col min="5" max="5" width="17.28125" style="0" customWidth="1"/>
  </cols>
  <sheetData>
    <row r="1" ht="15.75">
      <c r="A1" s="50" t="s">
        <v>0</v>
      </c>
    </row>
    <row r="2" ht="12.75">
      <c r="A2" s="38" t="str">
        <f>+'Consol Equity'!A3</f>
        <v>Company No. 686148-A</v>
      </c>
    </row>
    <row r="4" ht="12.75">
      <c r="A4" s="2" t="s">
        <v>90</v>
      </c>
    </row>
    <row r="5" ht="12.75">
      <c r="A5" s="2" t="s">
        <v>227</v>
      </c>
    </row>
    <row r="6" ht="12.75">
      <c r="A6" s="2" t="s">
        <v>9</v>
      </c>
    </row>
    <row r="8" spans="1:4" ht="12.75">
      <c r="A8" s="4"/>
      <c r="B8" s="4"/>
      <c r="C8" s="48"/>
      <c r="D8" s="2"/>
    </row>
    <row r="9" spans="1:5" ht="12.75">
      <c r="A9" s="4"/>
      <c r="B9" s="4"/>
      <c r="C9" s="70"/>
      <c r="D9" s="2"/>
      <c r="E9" s="70" t="s">
        <v>166</v>
      </c>
    </row>
    <row r="10" spans="1:5" ht="25.5">
      <c r="A10" s="4"/>
      <c r="B10" s="4"/>
      <c r="C10" s="70" t="s">
        <v>174</v>
      </c>
      <c r="D10" s="2"/>
      <c r="E10" s="70" t="s">
        <v>200</v>
      </c>
    </row>
    <row r="11" spans="1:5" ht="12.75">
      <c r="A11" s="4"/>
      <c r="B11" s="4"/>
      <c r="C11" s="48" t="s">
        <v>226</v>
      </c>
      <c r="D11" s="2"/>
      <c r="E11" s="48" t="s">
        <v>228</v>
      </c>
    </row>
    <row r="12" spans="1:5" ht="12.75">
      <c r="A12" s="4"/>
      <c r="B12" s="4"/>
      <c r="C12" s="48" t="s">
        <v>18</v>
      </c>
      <c r="D12" s="2"/>
      <c r="E12" s="48" t="s">
        <v>18</v>
      </c>
    </row>
    <row r="13" spans="1:5" ht="12.75">
      <c r="A13" s="2" t="s">
        <v>91</v>
      </c>
      <c r="B13" s="4"/>
      <c r="C13" s="103"/>
      <c r="D13" s="104"/>
      <c r="E13" s="105"/>
    </row>
    <row r="14" spans="1:5" ht="12.75">
      <c r="A14" s="4" t="s">
        <v>34</v>
      </c>
      <c r="B14" s="4"/>
      <c r="C14" s="3">
        <f>+'Consol IS'!G29</f>
        <v>2053</v>
      </c>
      <c r="D14" s="89"/>
      <c r="E14" s="80">
        <v>3064</v>
      </c>
    </row>
    <row r="15" spans="1:5" ht="12.75">
      <c r="A15" s="4" t="s">
        <v>92</v>
      </c>
      <c r="B15" s="4"/>
      <c r="C15" s="3"/>
      <c r="D15" s="89"/>
      <c r="E15" s="80"/>
    </row>
    <row r="16" spans="1:8" ht="12.75">
      <c r="A16" s="34" t="s">
        <v>135</v>
      </c>
      <c r="B16" s="4"/>
      <c r="C16" s="3">
        <v>1494</v>
      </c>
      <c r="D16" s="89"/>
      <c r="E16" s="80">
        <v>1015</v>
      </c>
      <c r="F16" s="3"/>
      <c r="H16" s="3"/>
    </row>
    <row r="17" spans="1:8" ht="12.75">
      <c r="A17" s="34" t="s">
        <v>136</v>
      </c>
      <c r="B17" s="4"/>
      <c r="C17" s="3">
        <f>-'Consol IS'!G27</f>
        <v>90</v>
      </c>
      <c r="D17" s="89"/>
      <c r="E17" s="89">
        <v>60</v>
      </c>
      <c r="F17" s="3"/>
      <c r="H17" s="3"/>
    </row>
    <row r="18" spans="1:8" ht="12.75">
      <c r="A18" s="34" t="s">
        <v>137</v>
      </c>
      <c r="B18" s="4"/>
      <c r="C18" s="39">
        <v>-17</v>
      </c>
      <c r="D18" s="89"/>
      <c r="E18" s="90">
        <v>-21</v>
      </c>
      <c r="F18" s="3"/>
      <c r="H18" s="3"/>
    </row>
    <row r="19" spans="1:5" ht="12.75">
      <c r="A19" s="4" t="s">
        <v>93</v>
      </c>
      <c r="B19" s="4"/>
      <c r="C19" s="3">
        <f>SUM(C14:C18)</f>
        <v>3620</v>
      </c>
      <c r="D19" s="89"/>
      <c r="E19" s="89">
        <f>SUM(E14:E18)</f>
        <v>4118</v>
      </c>
    </row>
    <row r="20" spans="1:5" ht="12.75">
      <c r="A20" s="4" t="s">
        <v>2</v>
      </c>
      <c r="B20" s="4"/>
      <c r="C20" s="3">
        <f>-'Consol BS  '!B21+'Consol BS  '!D21</f>
        <v>-842</v>
      </c>
      <c r="D20" s="89"/>
      <c r="E20" s="80">
        <v>-1500</v>
      </c>
    </row>
    <row r="21" spans="1:5" ht="12.75">
      <c r="A21" s="4" t="s">
        <v>94</v>
      </c>
      <c r="B21" s="4"/>
      <c r="C21" s="3">
        <f>-'Consol BS  '!B22+'Consol BS  '!D22-'Consol BS  '!B23+'Consol BS  '!D23</f>
        <v>-431</v>
      </c>
      <c r="D21" s="89"/>
      <c r="E21" s="80">
        <v>1499</v>
      </c>
    </row>
    <row r="22" spans="1:7" ht="12.75">
      <c r="A22" s="4" t="s">
        <v>95</v>
      </c>
      <c r="B22" s="4"/>
      <c r="C22" s="39">
        <f>+'Consol BS  '!B43+'Consol BS  '!B44-'Consol BS  '!D43-'Consol BS  '!D44-19</f>
        <v>2081</v>
      </c>
      <c r="D22" s="89"/>
      <c r="E22" s="39">
        <v>-767</v>
      </c>
      <c r="F22" s="58"/>
      <c r="G22" s="58"/>
    </row>
    <row r="23" spans="1:7" ht="12.75">
      <c r="A23" s="76" t="s">
        <v>217</v>
      </c>
      <c r="B23" s="4"/>
      <c r="C23" s="3">
        <f>SUM(C19:C22)</f>
        <v>4428</v>
      </c>
      <c r="D23" s="89"/>
      <c r="E23" s="3">
        <f>SUM(E19:E22)</f>
        <v>3350</v>
      </c>
      <c r="F23" s="58"/>
      <c r="G23" s="58"/>
    </row>
    <row r="24" spans="1:7" ht="12.75">
      <c r="A24" s="4" t="s">
        <v>97</v>
      </c>
      <c r="B24" s="4"/>
      <c r="C24" s="8">
        <v>-604</v>
      </c>
      <c r="D24" s="89"/>
      <c r="E24" s="80">
        <v>-507</v>
      </c>
      <c r="F24" s="58"/>
      <c r="G24" s="58"/>
    </row>
    <row r="25" spans="1:7" ht="12.75">
      <c r="A25" s="4" t="s">
        <v>96</v>
      </c>
      <c r="B25" s="4"/>
      <c r="C25" s="39">
        <f>-C17</f>
        <v>-90</v>
      </c>
      <c r="D25" s="89"/>
      <c r="E25" s="82">
        <v>-60</v>
      </c>
      <c r="F25" s="3"/>
      <c r="G25" s="58"/>
    </row>
    <row r="26" spans="1:5" ht="12.75">
      <c r="A26" s="4" t="s">
        <v>218</v>
      </c>
      <c r="B26" s="4"/>
      <c r="C26" s="3">
        <f>SUM(C23:C25)</f>
        <v>3734</v>
      </c>
      <c r="D26" s="89"/>
      <c r="E26" s="3">
        <f>SUM(E23:E25)</f>
        <v>2783</v>
      </c>
    </row>
    <row r="27" spans="1:5" ht="12.75">
      <c r="A27" s="4"/>
      <c r="B27" s="4"/>
      <c r="C27" s="3"/>
      <c r="D27" s="89"/>
      <c r="E27" s="80"/>
    </row>
    <row r="28" spans="1:5" ht="12.75">
      <c r="A28" s="2" t="s">
        <v>98</v>
      </c>
      <c r="B28" s="4"/>
      <c r="C28" s="8"/>
      <c r="D28" s="89"/>
      <c r="E28" s="80"/>
    </row>
    <row r="29" spans="1:5" ht="12.75">
      <c r="A29" s="4" t="s">
        <v>157</v>
      </c>
      <c r="B29" s="4"/>
      <c r="C29" s="42">
        <v>-48</v>
      </c>
      <c r="D29" s="106"/>
      <c r="E29" s="42">
        <v>-93</v>
      </c>
    </row>
    <row r="30" spans="1:5" ht="12.75">
      <c r="A30" s="4" t="s">
        <v>219</v>
      </c>
      <c r="B30" s="4"/>
      <c r="C30" s="40">
        <f>-C18</f>
        <v>17</v>
      </c>
      <c r="D30" s="106"/>
      <c r="E30" s="40">
        <v>21</v>
      </c>
    </row>
    <row r="31" spans="1:5" ht="12.75">
      <c r="A31" s="4" t="s">
        <v>126</v>
      </c>
      <c r="B31" s="4"/>
      <c r="C31" s="40">
        <v>42</v>
      </c>
      <c r="D31" s="106"/>
      <c r="E31" s="40">
        <v>0</v>
      </c>
    </row>
    <row r="32" spans="1:5" ht="12.75">
      <c r="A32" s="4" t="s">
        <v>186</v>
      </c>
      <c r="B32" s="4"/>
      <c r="C32" s="40">
        <f>-C61</f>
        <v>-5103</v>
      </c>
      <c r="D32" s="106"/>
      <c r="E32" s="40">
        <f>-E61</f>
        <v>-1033</v>
      </c>
    </row>
    <row r="33" spans="1:7" ht="12.75">
      <c r="A33" s="4" t="s">
        <v>231</v>
      </c>
      <c r="B33" s="4"/>
      <c r="C33" s="41">
        <v>0</v>
      </c>
      <c r="D33" s="106"/>
      <c r="E33" s="41">
        <v>1</v>
      </c>
      <c r="G33" s="8"/>
    </row>
    <row r="34" spans="1:5" ht="12.75">
      <c r="A34" s="4" t="s">
        <v>99</v>
      </c>
      <c r="B34" s="4"/>
      <c r="C34" s="8">
        <f>SUM(C29:C33)</f>
        <v>-5092</v>
      </c>
      <c r="D34" s="106"/>
      <c r="E34" s="8">
        <f>SUM(E29:E33)</f>
        <v>-1104</v>
      </c>
    </row>
    <row r="35" spans="1:5" ht="12.75">
      <c r="A35" s="4"/>
      <c r="B35" s="4"/>
      <c r="C35" s="3"/>
      <c r="D35" s="89"/>
      <c r="E35" s="80"/>
    </row>
    <row r="36" spans="1:5" ht="12.75">
      <c r="A36" s="2" t="s">
        <v>100</v>
      </c>
      <c r="B36" s="4"/>
      <c r="C36" s="8"/>
      <c r="D36" s="89"/>
      <c r="E36" s="80"/>
    </row>
    <row r="37" spans="1:8" ht="14.25" customHeight="1">
      <c r="A37" s="76" t="s">
        <v>139</v>
      </c>
      <c r="B37" s="4"/>
      <c r="C37" s="42">
        <v>-666</v>
      </c>
      <c r="D37" s="89"/>
      <c r="E37" s="42">
        <v>-359</v>
      </c>
      <c r="H37" s="53"/>
    </row>
    <row r="38" spans="1:8" ht="12.75">
      <c r="A38" s="76" t="s">
        <v>140</v>
      </c>
      <c r="B38" s="4"/>
      <c r="C38" s="40">
        <v>-1365</v>
      </c>
      <c r="D38" s="89"/>
      <c r="E38" s="40">
        <v>0</v>
      </c>
      <c r="H38" s="53"/>
    </row>
    <row r="39" spans="1:5" ht="16.5" customHeight="1">
      <c r="A39" s="4" t="s">
        <v>230</v>
      </c>
      <c r="B39" s="4"/>
      <c r="C39" s="40">
        <v>0</v>
      </c>
      <c r="D39" s="89"/>
      <c r="E39" s="40">
        <v>-63</v>
      </c>
    </row>
    <row r="40" spans="1:5" ht="14.25" customHeight="1">
      <c r="A40" s="4" t="s">
        <v>185</v>
      </c>
      <c r="B40" s="4"/>
      <c r="C40" s="41">
        <v>0</v>
      </c>
      <c r="D40" s="89"/>
      <c r="E40" s="41">
        <v>-547</v>
      </c>
    </row>
    <row r="41" spans="1:5" ht="12.75">
      <c r="A41" s="4" t="s">
        <v>221</v>
      </c>
      <c r="B41" s="4"/>
      <c r="C41" s="8">
        <f>SUM(C37:C40)</f>
        <v>-2031</v>
      </c>
      <c r="D41" s="89"/>
      <c r="E41" s="8">
        <f>SUM(E37:E40)</f>
        <v>-969</v>
      </c>
    </row>
    <row r="42" spans="1:5" ht="12.75">
      <c r="A42" s="43"/>
      <c r="B42" s="4"/>
      <c r="C42" s="39"/>
      <c r="D42" s="89"/>
      <c r="E42" s="39"/>
    </row>
    <row r="43" spans="1:5" ht="12.75">
      <c r="A43" s="4"/>
      <c r="B43" s="4"/>
      <c r="C43" s="3"/>
      <c r="D43" s="89"/>
      <c r="E43" s="3"/>
    </row>
    <row r="44" spans="1:5" ht="12.75">
      <c r="A44" s="4" t="s">
        <v>222</v>
      </c>
      <c r="B44" s="4"/>
      <c r="C44" s="3">
        <f>+C26+C34+C41</f>
        <v>-3389</v>
      </c>
      <c r="D44" s="89"/>
      <c r="E44" s="3">
        <f>+E26+E34+E41</f>
        <v>710</v>
      </c>
    </row>
    <row r="45" spans="1:5" ht="12.75">
      <c r="A45" s="4" t="s">
        <v>184</v>
      </c>
      <c r="B45" s="4"/>
      <c r="C45" s="3">
        <v>-3</v>
      </c>
      <c r="D45" s="89"/>
      <c r="E45" s="3">
        <v>0</v>
      </c>
    </row>
    <row r="46" spans="1:5" ht="12.75">
      <c r="A46" s="4" t="s">
        <v>101</v>
      </c>
      <c r="B46" s="4"/>
      <c r="C46" s="7">
        <v>5062</v>
      </c>
      <c r="D46" s="89"/>
      <c r="E46" s="7">
        <v>2375</v>
      </c>
    </row>
    <row r="47" spans="1:5" ht="13.5" thickBot="1">
      <c r="A47" s="4" t="s">
        <v>102</v>
      </c>
      <c r="B47" s="4"/>
      <c r="C47" s="9">
        <f>SUM(C44:C46)</f>
        <v>1670</v>
      </c>
      <c r="D47" s="89"/>
      <c r="E47" s="9">
        <f>SUM(E44:E46)</f>
        <v>3085</v>
      </c>
    </row>
    <row r="48" spans="1:5" ht="13.5" thickTop="1">
      <c r="A48" s="4"/>
      <c r="B48" s="4"/>
      <c r="C48" s="3"/>
      <c r="D48" s="89"/>
      <c r="E48" s="80"/>
    </row>
    <row r="49" spans="1:5" ht="12.75">
      <c r="A49" s="4"/>
      <c r="B49" s="4"/>
      <c r="C49" s="3"/>
      <c r="D49" s="89"/>
      <c r="E49" s="80"/>
    </row>
    <row r="50" spans="1:5" ht="12.75">
      <c r="A50" s="51" t="s">
        <v>127</v>
      </c>
      <c r="B50" s="4"/>
      <c r="C50" s="3"/>
      <c r="D50" s="89"/>
      <c r="E50" s="80"/>
    </row>
    <row r="51" spans="1:5" ht="12.75">
      <c r="A51" s="3"/>
      <c r="B51" s="4"/>
      <c r="C51" s="3"/>
      <c r="D51" s="89"/>
      <c r="E51" s="80"/>
    </row>
    <row r="52" spans="1:5" ht="12.75">
      <c r="A52" s="20" t="s">
        <v>124</v>
      </c>
      <c r="B52" s="4"/>
      <c r="C52" s="3">
        <v>49</v>
      </c>
      <c r="D52" s="89"/>
      <c r="E52" s="8">
        <v>1023</v>
      </c>
    </row>
    <row r="53" spans="1:5" ht="12.75">
      <c r="A53" s="20" t="s">
        <v>88</v>
      </c>
      <c r="B53" s="4"/>
      <c r="C53" s="3">
        <v>1621</v>
      </c>
      <c r="D53" s="89"/>
      <c r="E53" s="89">
        <v>2062</v>
      </c>
    </row>
    <row r="54" spans="1:5" ht="13.5" thickBot="1">
      <c r="A54" s="20"/>
      <c r="B54" s="4"/>
      <c r="C54" s="66">
        <f>SUM(C52:C53)</f>
        <v>1670</v>
      </c>
      <c r="D54" s="89"/>
      <c r="E54" s="66">
        <f>SUM(E52:E53)</f>
        <v>3085</v>
      </c>
    </row>
    <row r="55" spans="1:5" ht="12.75">
      <c r="A55" s="3"/>
      <c r="B55" s="4"/>
      <c r="C55" s="3"/>
      <c r="D55" s="4"/>
      <c r="E55" s="81"/>
    </row>
    <row r="56" spans="1:5" ht="12.75">
      <c r="A56" s="3" t="s">
        <v>20</v>
      </c>
      <c r="B56" s="4"/>
      <c r="C56" s="3"/>
      <c r="D56" s="4"/>
      <c r="E56" s="81"/>
    </row>
    <row r="57" spans="1:5" ht="12.75">
      <c r="A57" s="3"/>
      <c r="B57" s="4"/>
      <c r="C57" s="3"/>
      <c r="D57" s="4"/>
      <c r="E57" s="81"/>
    </row>
    <row r="58" spans="1:5" ht="12.75">
      <c r="A58" s="3" t="s">
        <v>187</v>
      </c>
      <c r="B58" s="4"/>
      <c r="C58" s="3"/>
      <c r="D58" s="4"/>
      <c r="E58" s="81"/>
    </row>
    <row r="59" spans="1:5" ht="12.75">
      <c r="A59" s="3" t="s">
        <v>188</v>
      </c>
      <c r="B59" s="4"/>
      <c r="C59" s="3">
        <v>7064</v>
      </c>
      <c r="D59" s="4"/>
      <c r="E59" s="81">
        <v>3039</v>
      </c>
    </row>
    <row r="60" spans="1:5" ht="12.75">
      <c r="A60" s="3" t="s">
        <v>190</v>
      </c>
      <c r="B60" s="4"/>
      <c r="C60" s="39">
        <v>-1961</v>
      </c>
      <c r="D60" s="4"/>
      <c r="E60" s="114">
        <v>-2006</v>
      </c>
    </row>
    <row r="61" spans="1:5" ht="13.5" thickBot="1">
      <c r="A61" s="3" t="s">
        <v>189</v>
      </c>
      <c r="B61" s="4"/>
      <c r="C61" s="9">
        <f>SUM(C59:C60)</f>
        <v>5103</v>
      </c>
      <c r="D61" s="4"/>
      <c r="E61" s="98">
        <f>SUM(E59:E60)</f>
        <v>1033</v>
      </c>
    </row>
    <row r="62" spans="1:5" ht="13.5" thickTop="1">
      <c r="A62" s="3"/>
      <c r="B62" s="4"/>
      <c r="C62" s="3"/>
      <c r="D62" s="4"/>
      <c r="E62" s="81"/>
    </row>
    <row r="63" spans="1:5" ht="12.75">
      <c r="A63" s="3"/>
      <c r="B63" s="4"/>
      <c r="C63" s="3"/>
      <c r="D63" s="4"/>
      <c r="E63" s="81"/>
    </row>
    <row r="64" spans="1:5" ht="12.75">
      <c r="A64" s="3"/>
      <c r="B64" s="4"/>
      <c r="C64" s="3"/>
      <c r="D64" s="4"/>
      <c r="E64" s="81"/>
    </row>
    <row r="65" spans="1:4" ht="12.75">
      <c r="A65" s="34"/>
      <c r="B65" s="4"/>
      <c r="C65" s="4"/>
      <c r="D65" s="6"/>
    </row>
    <row r="66" spans="1:4" ht="12.75">
      <c r="A66" s="4"/>
      <c r="B66" s="4"/>
      <c r="C66" s="4"/>
      <c r="D66" s="6"/>
    </row>
    <row r="67" spans="1:4" ht="12.75">
      <c r="A67" s="4"/>
      <c r="B67" s="4"/>
      <c r="C67" s="4"/>
      <c r="D67" s="6"/>
    </row>
    <row r="68" spans="1:4" ht="12.75">
      <c r="A68" s="4"/>
      <c r="B68" s="4"/>
      <c r="C68" s="4"/>
      <c r="D68" s="6"/>
    </row>
    <row r="69" spans="1:4" ht="12.75">
      <c r="A69" s="4"/>
      <c r="B69" s="4"/>
      <c r="C69" s="3"/>
      <c r="D69" s="4"/>
    </row>
    <row r="70" spans="1:4" ht="12.75">
      <c r="A70" s="4"/>
      <c r="B70" s="4"/>
      <c r="C70" s="3"/>
      <c r="D70" s="4"/>
    </row>
    <row r="71" spans="1:4" ht="12.75">
      <c r="A71" s="4"/>
      <c r="B71" s="4"/>
      <c r="C71" s="3"/>
      <c r="D71" s="4"/>
    </row>
    <row r="72" spans="1:4" ht="12.75">
      <c r="A72" s="4"/>
      <c r="B72" s="4"/>
      <c r="C72" s="3"/>
      <c r="D72" s="4"/>
    </row>
    <row r="73" spans="1:4" ht="12.75">
      <c r="A73" s="4"/>
      <c r="B73" s="4"/>
      <c r="C73" s="3"/>
      <c r="D73" s="4"/>
    </row>
    <row r="74" spans="1:4" ht="12.75">
      <c r="A74" s="4"/>
      <c r="B74" s="4"/>
      <c r="C74" s="3"/>
      <c r="D74" s="4"/>
    </row>
    <row r="75" spans="1:4" ht="12.75">
      <c r="A75" s="4"/>
      <c r="B75" s="4"/>
      <c r="C75" s="3"/>
      <c r="D75" s="4"/>
    </row>
    <row r="76" spans="1:4" ht="12.75">
      <c r="A76" s="4"/>
      <c r="B76" s="4"/>
      <c r="C76" s="3"/>
      <c r="D76" s="4"/>
    </row>
    <row r="77" spans="1:4" ht="12.75">
      <c r="A77" s="4"/>
      <c r="B77" s="4"/>
      <c r="C77" s="3"/>
      <c r="D77" s="4"/>
    </row>
    <row r="78" spans="1:4" ht="12.75">
      <c r="A78" s="4"/>
      <c r="B78" s="4"/>
      <c r="C78" s="3"/>
      <c r="D78" s="4"/>
    </row>
    <row r="79" spans="1:4" ht="12.75">
      <c r="A79" s="4"/>
      <c r="B79" s="4"/>
      <c r="C79" s="3"/>
      <c r="D79" s="4"/>
    </row>
    <row r="80" spans="1:4" ht="12.75">
      <c r="A80" s="4"/>
      <c r="B80" s="4"/>
      <c r="C80" s="3"/>
      <c r="D80" s="4"/>
    </row>
    <row r="81" spans="1:4" ht="12.75">
      <c r="A81" s="4"/>
      <c r="B81" s="4"/>
      <c r="C81" s="3"/>
      <c r="D81" s="4"/>
    </row>
    <row r="82" spans="1:4" ht="12.75">
      <c r="A82" s="4"/>
      <c r="B82" s="4"/>
      <c r="C82" s="3"/>
      <c r="D82" s="4"/>
    </row>
    <row r="83" spans="1:4" ht="12.75">
      <c r="A83" s="4"/>
      <c r="B83" s="4"/>
      <c r="C83" s="3"/>
      <c r="D83" s="4"/>
    </row>
    <row r="84" spans="1:4" ht="12.75">
      <c r="A84" s="4"/>
      <c r="B84" s="4"/>
      <c r="C84" s="3"/>
      <c r="D84" s="4"/>
    </row>
    <row r="85" spans="1:4" ht="12.75">
      <c r="A85" s="4"/>
      <c r="B85" s="4"/>
      <c r="C85" s="3"/>
      <c r="D85" s="4"/>
    </row>
    <row r="86" spans="1:4" ht="12.75">
      <c r="A86" s="4"/>
      <c r="B86" s="4"/>
      <c r="C86" s="3"/>
      <c r="D86" s="4"/>
    </row>
    <row r="87" spans="1:4" ht="12.75">
      <c r="A87" s="4"/>
      <c r="B87" s="4"/>
      <c r="C87" s="3"/>
      <c r="D87" s="4"/>
    </row>
    <row r="88" spans="1:4" ht="12.75">
      <c r="A88" s="4"/>
      <c r="B88" s="4"/>
      <c r="C88" s="3"/>
      <c r="D88" s="4"/>
    </row>
    <row r="89" spans="1:4" ht="12.75">
      <c r="A89" s="4"/>
      <c r="B89" s="4"/>
      <c r="C89" s="3"/>
      <c r="D89" s="4"/>
    </row>
    <row r="90" spans="1:4" ht="12.75">
      <c r="A90" s="4"/>
      <c r="B90" s="4"/>
      <c r="C90" s="3"/>
      <c r="D90" s="4"/>
    </row>
    <row r="91" spans="1:4" ht="12.75">
      <c r="A91" s="4"/>
      <c r="B91" s="4"/>
      <c r="C91" s="3"/>
      <c r="D91" s="4"/>
    </row>
    <row r="92" spans="1:4" ht="12.75">
      <c r="A92" s="4"/>
      <c r="B92" s="4"/>
      <c r="C92" s="3"/>
      <c r="D92" s="4"/>
    </row>
  </sheetData>
  <sheetProtection/>
  <printOptions/>
  <pageMargins left="0.75" right="0.75" top="0.52" bottom="0.36" header="0.36" footer="0.5"/>
  <pageSetup cellComments="asDisplayed" horizontalDpi="300" verticalDpi="300" orientation="portrait" paperSize="9" scale="70" r:id="rId2"/>
  <drawing r:id="rId1"/>
</worksheet>
</file>

<file path=xl/worksheets/sheet5.xml><?xml version="1.0" encoding="utf-8"?>
<worksheet xmlns="http://schemas.openxmlformats.org/spreadsheetml/2006/main" xmlns:r="http://schemas.openxmlformats.org/officeDocument/2006/relationships">
  <dimension ref="A1:P378"/>
  <sheetViews>
    <sheetView tabSelected="1" view="pageBreakPreview" zoomScaleSheetLayoutView="100" zoomScalePageLayoutView="0" workbookViewId="0" topLeftCell="A332">
      <selection activeCell="F126" sqref="F126"/>
    </sheetView>
  </sheetViews>
  <sheetFormatPr defaultColWidth="9.140625" defaultRowHeight="12.75"/>
  <cols>
    <col min="1" max="1" width="4.57421875" style="26" customWidth="1"/>
    <col min="2" max="2" width="38.8515625" style="4" customWidth="1"/>
    <col min="3" max="3" width="11.57421875" style="4" bestFit="1" customWidth="1"/>
    <col min="4" max="4" width="12.421875" style="4" bestFit="1" customWidth="1"/>
    <col min="5" max="5" width="11.57421875" style="4" bestFit="1" customWidth="1"/>
    <col min="6" max="6" width="12.421875" style="10" bestFit="1" customWidth="1"/>
    <col min="7" max="7" width="12.7109375" style="10" bestFit="1" customWidth="1"/>
    <col min="8" max="8" width="10.57421875" style="10" customWidth="1"/>
    <col min="9" max="9" width="10.28125" style="10" customWidth="1"/>
    <col min="10" max="10" width="12.28125" style="10" customWidth="1"/>
    <col min="11" max="11" width="9.28125" style="10" bestFit="1" customWidth="1"/>
    <col min="12" max="16384" width="9.140625" style="10" customWidth="1"/>
  </cols>
  <sheetData>
    <row r="1" spans="6:10" ht="12.75" customHeight="1">
      <c r="F1" s="4"/>
      <c r="G1" s="4"/>
      <c r="H1" s="4"/>
      <c r="I1" s="4"/>
      <c r="J1" s="4"/>
    </row>
    <row r="2" spans="1:10" ht="12.75">
      <c r="A2" s="13" t="str">
        <f>+'Consol BS  '!A1</f>
        <v>JHM CONSOLIDATION BERHAD</v>
      </c>
      <c r="F2" s="4"/>
      <c r="G2" s="4"/>
      <c r="H2" s="4"/>
      <c r="I2" s="4"/>
      <c r="J2" s="4"/>
    </row>
    <row r="3" spans="1:10" ht="12.75">
      <c r="A3" s="13" t="str">
        <f>+'Consol BS  '!A2</f>
        <v>Company No. 686148-A</v>
      </c>
      <c r="F3" s="4"/>
      <c r="G3" s="4"/>
      <c r="H3" s="4"/>
      <c r="I3" s="4"/>
      <c r="J3" s="4"/>
    </row>
    <row r="4" spans="6:10" ht="12.75">
      <c r="F4" s="4"/>
      <c r="G4" s="4"/>
      <c r="H4" s="4"/>
      <c r="I4" s="4"/>
      <c r="J4" s="4"/>
    </row>
    <row r="5" spans="1:10" ht="12.75">
      <c r="A5" s="26" t="s">
        <v>178</v>
      </c>
      <c r="F5" s="4"/>
      <c r="G5" s="4"/>
      <c r="H5" s="4"/>
      <c r="I5" s="4"/>
      <c r="J5" s="4"/>
    </row>
    <row r="6" spans="6:10" ht="12.75">
      <c r="F6" s="4"/>
      <c r="G6" s="4"/>
      <c r="H6" s="4"/>
      <c r="I6" s="4"/>
      <c r="J6" s="4"/>
    </row>
    <row r="7" spans="1:10" ht="12.75">
      <c r="A7" s="27" t="s">
        <v>21</v>
      </c>
      <c r="B7" s="2" t="s">
        <v>22</v>
      </c>
      <c r="F7" s="4"/>
      <c r="G7" s="4"/>
      <c r="H7" s="4"/>
      <c r="I7" s="4"/>
      <c r="J7" s="4"/>
    </row>
    <row r="8" spans="6:10" ht="12.75" customHeight="1">
      <c r="F8" s="4"/>
      <c r="G8" s="4"/>
      <c r="H8" s="4"/>
      <c r="I8" s="4"/>
      <c r="J8" s="4"/>
    </row>
    <row r="9" spans="6:10" ht="12.75">
      <c r="F9" s="4"/>
      <c r="G9" s="4"/>
      <c r="H9" s="4"/>
      <c r="I9" s="4"/>
      <c r="J9" s="4"/>
    </row>
    <row r="10" spans="6:12" ht="12.75">
      <c r="F10" s="4"/>
      <c r="G10" s="4"/>
      <c r="H10" s="4"/>
      <c r="I10" s="4"/>
      <c r="J10" s="4"/>
      <c r="L10" s="28"/>
    </row>
    <row r="11" spans="6:10" ht="12.75">
      <c r="F11" s="4"/>
      <c r="G11" s="4"/>
      <c r="H11" s="4"/>
      <c r="I11" s="4"/>
      <c r="J11" s="4"/>
    </row>
    <row r="12" spans="6:10" ht="12.75">
      <c r="F12" s="4"/>
      <c r="G12" s="4"/>
      <c r="H12" s="4"/>
      <c r="I12" s="4"/>
      <c r="J12" s="4"/>
    </row>
    <row r="13" spans="6:10" ht="12.75">
      <c r="F13" s="4"/>
      <c r="G13" s="4"/>
      <c r="H13" s="4"/>
      <c r="I13" s="4"/>
      <c r="J13" s="4"/>
    </row>
    <row r="14" spans="6:10" ht="12.75">
      <c r="F14" s="4"/>
      <c r="G14" s="4"/>
      <c r="H14" s="4"/>
      <c r="I14" s="4"/>
      <c r="J14" s="4"/>
    </row>
    <row r="15" spans="6:10" ht="12.75">
      <c r="F15" s="4"/>
      <c r="G15" s="4"/>
      <c r="H15" s="4"/>
      <c r="I15" s="4"/>
      <c r="J15" s="4"/>
    </row>
    <row r="16" spans="6:10" ht="12.75">
      <c r="F16" s="4"/>
      <c r="G16" s="4"/>
      <c r="H16" s="4"/>
      <c r="I16" s="4"/>
      <c r="J16" s="4"/>
    </row>
    <row r="17" spans="6:10" ht="12.75">
      <c r="F17" s="4"/>
      <c r="G17" s="4"/>
      <c r="H17" s="4"/>
      <c r="I17" s="4"/>
      <c r="J17" s="4"/>
    </row>
    <row r="18" spans="6:10" ht="12.75">
      <c r="F18" s="4"/>
      <c r="G18" s="4"/>
      <c r="H18" s="4"/>
      <c r="I18" s="4"/>
      <c r="J18" s="4"/>
    </row>
    <row r="19" spans="6:10" ht="12.75">
      <c r="F19" s="4"/>
      <c r="G19" s="4"/>
      <c r="H19" s="4"/>
      <c r="I19" s="4"/>
      <c r="J19" s="4"/>
    </row>
    <row r="20" spans="6:10" ht="12.75">
      <c r="F20" s="4"/>
      <c r="G20" s="4"/>
      <c r="H20" s="4"/>
      <c r="I20" s="4"/>
      <c r="J20" s="4"/>
    </row>
    <row r="21" spans="6:10" ht="12.75">
      <c r="F21" s="4"/>
      <c r="G21" s="4"/>
      <c r="H21" s="4"/>
      <c r="I21" s="4"/>
      <c r="J21" s="4"/>
    </row>
    <row r="22" spans="6:10" ht="12.75">
      <c r="F22" s="4"/>
      <c r="G22" s="4"/>
      <c r="H22" s="4"/>
      <c r="I22" s="4"/>
      <c r="J22" s="4"/>
    </row>
    <row r="23" spans="6:10" ht="12.75">
      <c r="F23" s="4"/>
      <c r="G23" s="4"/>
      <c r="H23" s="4"/>
      <c r="I23" s="4"/>
      <c r="J23" s="4"/>
    </row>
    <row r="24" spans="6:10" ht="12.75">
      <c r="F24" s="4"/>
      <c r="G24" s="4"/>
      <c r="H24" s="4"/>
      <c r="I24" s="4"/>
      <c r="J24" s="4"/>
    </row>
    <row r="25" spans="6:10" ht="12.75">
      <c r="F25" s="4"/>
      <c r="G25" s="4"/>
      <c r="H25" s="4"/>
      <c r="I25" s="4"/>
      <c r="J25" s="4"/>
    </row>
    <row r="26" spans="6:10" ht="12.75">
      <c r="F26" s="4"/>
      <c r="G26" s="4"/>
      <c r="H26" s="4"/>
      <c r="I26" s="4"/>
      <c r="J26" s="4"/>
    </row>
    <row r="27" spans="6:10" ht="12.75">
      <c r="F27" s="4"/>
      <c r="G27" s="4"/>
      <c r="H27" s="4"/>
      <c r="I27" s="4"/>
      <c r="J27" s="4"/>
    </row>
    <row r="28" spans="6:10" ht="12.75">
      <c r="F28" s="4"/>
      <c r="G28" s="4"/>
      <c r="H28" s="4"/>
      <c r="I28" s="4"/>
      <c r="J28" s="4"/>
    </row>
    <row r="29" spans="6:10" ht="12.75">
      <c r="F29" s="4"/>
      <c r="G29" s="4"/>
      <c r="H29" s="4"/>
      <c r="I29" s="4"/>
      <c r="J29" s="4"/>
    </row>
    <row r="30" spans="6:10" ht="12.75">
      <c r="F30" s="4"/>
      <c r="G30" s="4"/>
      <c r="H30" s="4"/>
      <c r="I30" s="4"/>
      <c r="J30" s="4"/>
    </row>
    <row r="31" spans="6:10" ht="12.75">
      <c r="F31" s="4"/>
      <c r="G31" s="4"/>
      <c r="H31" s="4"/>
      <c r="I31" s="4"/>
      <c r="J31" s="4"/>
    </row>
    <row r="32" spans="6:10" ht="12.75">
      <c r="F32" s="4"/>
      <c r="G32" s="4"/>
      <c r="H32" s="4"/>
      <c r="I32" s="4"/>
      <c r="J32" s="4"/>
    </row>
    <row r="33" spans="6:10" ht="12.75">
      <c r="F33" s="4"/>
      <c r="G33" s="4"/>
      <c r="H33" s="4"/>
      <c r="I33" s="4"/>
      <c r="J33" s="4"/>
    </row>
    <row r="34" spans="6:10" ht="12.75">
      <c r="F34" s="4"/>
      <c r="G34" s="4"/>
      <c r="H34" s="4"/>
      <c r="I34" s="4"/>
      <c r="J34" s="4"/>
    </row>
    <row r="35" spans="6:10" ht="12.75">
      <c r="F35" s="4"/>
      <c r="G35" s="4"/>
      <c r="H35" s="4"/>
      <c r="I35" s="4"/>
      <c r="J35" s="4"/>
    </row>
    <row r="36" spans="6:10" ht="12.75">
      <c r="F36" s="4"/>
      <c r="G36" s="4"/>
      <c r="H36" s="4"/>
      <c r="I36" s="4"/>
      <c r="J36" s="4"/>
    </row>
    <row r="37" spans="6:10" ht="12.75">
      <c r="F37" s="4"/>
      <c r="G37" s="4"/>
      <c r="H37" s="4"/>
      <c r="I37" s="4"/>
      <c r="J37" s="4"/>
    </row>
    <row r="38" spans="6:10" ht="12.75">
      <c r="F38" s="4"/>
      <c r="G38" s="4"/>
      <c r="H38" s="4"/>
      <c r="I38" s="4"/>
      <c r="J38" s="4"/>
    </row>
    <row r="39" spans="6:10" ht="12.75">
      <c r="F39" s="4"/>
      <c r="G39" s="4"/>
      <c r="H39" s="4"/>
      <c r="I39" s="4"/>
      <c r="J39" s="4"/>
    </row>
    <row r="40" spans="6:10" ht="12.75">
      <c r="F40" s="4"/>
      <c r="G40" s="4"/>
      <c r="H40" s="4"/>
      <c r="I40" s="4"/>
      <c r="J40" s="4"/>
    </row>
    <row r="41" spans="6:10" ht="12.75">
      <c r="F41" s="4"/>
      <c r="G41" s="4"/>
      <c r="H41" s="4"/>
      <c r="I41" s="4"/>
      <c r="J41" s="4"/>
    </row>
    <row r="42" spans="6:10" ht="12.75">
      <c r="F42" s="4"/>
      <c r="G42" s="4"/>
      <c r="H42" s="4"/>
      <c r="I42" s="4"/>
      <c r="J42" s="4"/>
    </row>
    <row r="43" spans="6:10" ht="12.75">
      <c r="F43" s="4"/>
      <c r="G43" s="4"/>
      <c r="H43" s="4"/>
      <c r="I43" s="4"/>
      <c r="J43" s="4"/>
    </row>
    <row r="44" spans="6:10" ht="12.75">
      <c r="F44" s="4"/>
      <c r="G44" s="4"/>
      <c r="H44" s="4"/>
      <c r="I44" s="4"/>
      <c r="J44" s="4"/>
    </row>
    <row r="45" spans="6:10" ht="12.75">
      <c r="F45" s="4"/>
      <c r="G45" s="4"/>
      <c r="H45" s="4"/>
      <c r="I45" s="4"/>
      <c r="J45" s="4"/>
    </row>
    <row r="46" spans="1:10" ht="12.75">
      <c r="A46" s="27" t="s">
        <v>23</v>
      </c>
      <c r="B46" s="2" t="s">
        <v>161</v>
      </c>
      <c r="F46" s="4"/>
      <c r="G46" s="4"/>
      <c r="H46" s="4"/>
      <c r="I46" s="4"/>
      <c r="J46" s="4"/>
    </row>
    <row r="47" spans="6:10" ht="12.75">
      <c r="F47" s="31"/>
      <c r="G47" s="4"/>
      <c r="H47" s="4"/>
      <c r="I47" s="4"/>
      <c r="J47" s="4"/>
    </row>
    <row r="48" spans="2:10" ht="12.75">
      <c r="B48" s="4" t="s">
        <v>220</v>
      </c>
      <c r="F48" s="4"/>
      <c r="G48" s="4"/>
      <c r="H48" s="4"/>
      <c r="I48" s="4"/>
      <c r="J48" s="4"/>
    </row>
    <row r="49" spans="6:10" ht="12.75">
      <c r="F49" s="4"/>
      <c r="G49" s="4"/>
      <c r="H49" s="4"/>
      <c r="I49" s="4"/>
      <c r="J49" s="4"/>
    </row>
    <row r="50" spans="6:10" ht="12.75">
      <c r="F50" s="4"/>
      <c r="G50" s="4"/>
      <c r="H50" s="4"/>
      <c r="I50" s="4"/>
      <c r="J50" s="4"/>
    </row>
    <row r="51" spans="1:10" ht="12.75">
      <c r="A51" s="27" t="s">
        <v>24</v>
      </c>
      <c r="B51" s="2" t="s">
        <v>25</v>
      </c>
      <c r="F51" s="4"/>
      <c r="G51" s="4"/>
      <c r="H51" s="4"/>
      <c r="I51" s="4"/>
      <c r="J51" s="4"/>
    </row>
    <row r="52" spans="1:10" ht="12.75">
      <c r="A52" s="27"/>
      <c r="B52" s="2"/>
      <c r="F52" s="4"/>
      <c r="G52" s="4"/>
      <c r="H52" s="4"/>
      <c r="I52" s="4"/>
      <c r="J52" s="4"/>
    </row>
    <row r="53" spans="1:10" ht="12.75">
      <c r="A53" s="27"/>
      <c r="B53" s="4" t="s">
        <v>206</v>
      </c>
      <c r="F53" s="4"/>
      <c r="G53" s="4"/>
      <c r="H53" s="4"/>
      <c r="I53" s="4"/>
      <c r="J53" s="4"/>
    </row>
    <row r="54" spans="1:10" ht="12.75">
      <c r="A54" s="27"/>
      <c r="B54" s="2"/>
      <c r="F54" s="4"/>
      <c r="G54" s="4"/>
      <c r="H54" s="4"/>
      <c r="I54" s="4"/>
      <c r="J54" s="4"/>
    </row>
    <row r="55" spans="1:10" ht="12.75">
      <c r="A55" s="27"/>
      <c r="B55" s="2"/>
      <c r="F55" s="4"/>
      <c r="G55" s="4"/>
      <c r="H55" s="4"/>
      <c r="I55" s="4"/>
      <c r="J55" s="4"/>
    </row>
    <row r="56" spans="1:2" s="4" customFormat="1" ht="12.75">
      <c r="A56" s="27" t="s">
        <v>26</v>
      </c>
      <c r="B56" s="2" t="s">
        <v>27</v>
      </c>
    </row>
    <row r="57" s="4" customFormat="1" ht="12.75">
      <c r="A57" s="26"/>
    </row>
    <row r="58" spans="1:2" s="4" customFormat="1" ht="12.75">
      <c r="A58" s="26"/>
      <c r="B58" s="4" t="s">
        <v>28</v>
      </c>
    </row>
    <row r="59" spans="6:10" ht="12.75">
      <c r="F59" s="4"/>
      <c r="G59" s="4"/>
      <c r="H59" s="4"/>
      <c r="I59" s="4"/>
      <c r="J59" s="4"/>
    </row>
    <row r="60" spans="1:10" ht="12.75">
      <c r="A60" s="27"/>
      <c r="B60" s="2"/>
      <c r="F60" s="4"/>
      <c r="G60" s="4"/>
      <c r="H60" s="4"/>
      <c r="I60" s="4"/>
      <c r="J60" s="4"/>
    </row>
    <row r="61" spans="1:10" ht="12.75">
      <c r="A61" s="27" t="s">
        <v>29</v>
      </c>
      <c r="B61" s="2" t="s">
        <v>205</v>
      </c>
      <c r="F61" s="4"/>
      <c r="G61" s="4"/>
      <c r="H61" s="4"/>
      <c r="I61" s="4"/>
      <c r="J61" s="4"/>
    </row>
    <row r="62" spans="1:10" ht="12.75">
      <c r="A62" s="27"/>
      <c r="B62" s="2"/>
      <c r="F62" s="4"/>
      <c r="G62" s="4"/>
      <c r="H62" s="4"/>
      <c r="I62" s="4"/>
      <c r="J62" s="4"/>
    </row>
    <row r="63" spans="1:10" ht="12.75">
      <c r="A63" s="27"/>
      <c r="B63" s="147" t="s">
        <v>202</v>
      </c>
      <c r="C63" s="147"/>
      <c r="D63" s="147"/>
      <c r="E63" s="147"/>
      <c r="F63" s="147"/>
      <c r="G63" s="147"/>
      <c r="H63" s="4"/>
      <c r="I63" s="4"/>
      <c r="J63" s="4"/>
    </row>
    <row r="64" spans="1:10" ht="12.75">
      <c r="A64" s="27"/>
      <c r="B64" s="147"/>
      <c r="C64" s="147"/>
      <c r="D64" s="147"/>
      <c r="E64" s="147"/>
      <c r="F64" s="147"/>
      <c r="G64" s="147"/>
      <c r="H64" s="4"/>
      <c r="I64" s="4"/>
      <c r="J64" s="4"/>
    </row>
    <row r="65" spans="1:10" ht="12.75">
      <c r="A65" s="27"/>
      <c r="B65" s="2"/>
      <c r="F65" s="4"/>
      <c r="G65" s="4"/>
      <c r="H65" s="4"/>
      <c r="I65" s="4"/>
      <c r="J65" s="4"/>
    </row>
    <row r="66" spans="1:10" ht="12.75">
      <c r="A66" s="27" t="s">
        <v>30</v>
      </c>
      <c r="B66" s="2" t="s">
        <v>201</v>
      </c>
      <c r="F66" s="4"/>
      <c r="G66" s="4"/>
      <c r="H66" s="4"/>
      <c r="I66" s="4"/>
      <c r="J66" s="4"/>
    </row>
    <row r="67" spans="6:10" ht="12.75">
      <c r="F67" s="4"/>
      <c r="G67" s="4"/>
      <c r="H67" s="4"/>
      <c r="I67" s="4"/>
      <c r="J67" s="4"/>
    </row>
    <row r="68" spans="2:11" ht="12.75">
      <c r="B68" s="147" t="s">
        <v>203</v>
      </c>
      <c r="C68" s="147"/>
      <c r="D68" s="147"/>
      <c r="E68" s="147"/>
      <c r="F68" s="147"/>
      <c r="G68" s="147"/>
      <c r="H68" s="4"/>
      <c r="I68" s="4"/>
      <c r="J68" s="4"/>
      <c r="K68" s="4"/>
    </row>
    <row r="69" spans="2:11" ht="12.75">
      <c r="B69" s="147"/>
      <c r="C69" s="147"/>
      <c r="D69" s="147"/>
      <c r="E69" s="147"/>
      <c r="F69" s="147"/>
      <c r="G69" s="147"/>
      <c r="H69" s="6"/>
      <c r="I69" s="6"/>
      <c r="J69" s="4"/>
      <c r="K69" s="4"/>
    </row>
    <row r="70" spans="6:11" ht="12.75">
      <c r="F70" s="4"/>
      <c r="G70" s="4"/>
      <c r="H70" s="6"/>
      <c r="I70" s="6"/>
      <c r="J70" s="4"/>
      <c r="K70" s="4"/>
    </row>
    <row r="71" spans="1:10" ht="12.75">
      <c r="A71" s="27" t="s">
        <v>31</v>
      </c>
      <c r="B71" s="2" t="s">
        <v>204</v>
      </c>
      <c r="F71" s="4"/>
      <c r="G71" s="4"/>
      <c r="H71" s="4"/>
      <c r="I71" s="4"/>
      <c r="J71" s="4"/>
    </row>
    <row r="72" spans="6:10" ht="12.75">
      <c r="F72" s="4"/>
      <c r="G72" s="4"/>
      <c r="H72" s="4"/>
      <c r="I72" s="4"/>
      <c r="J72" s="4"/>
    </row>
    <row r="73" spans="6:12" ht="12.75">
      <c r="F73" s="4"/>
      <c r="G73" s="4"/>
      <c r="H73" s="4"/>
      <c r="I73" s="4"/>
      <c r="J73" s="97"/>
      <c r="K73" s="4"/>
      <c r="L73" s="4"/>
    </row>
    <row r="74" spans="6:12" ht="12.75">
      <c r="F74" s="4"/>
      <c r="G74" s="4"/>
      <c r="H74" s="4"/>
      <c r="I74" s="4"/>
      <c r="J74" s="4"/>
      <c r="K74" s="4"/>
      <c r="L74" s="4"/>
    </row>
    <row r="75" spans="6:12" ht="12.75">
      <c r="F75" s="4"/>
      <c r="G75" s="4"/>
      <c r="H75" s="4"/>
      <c r="I75" s="4"/>
      <c r="J75" s="4"/>
      <c r="K75" s="4"/>
      <c r="L75" s="4"/>
    </row>
    <row r="76" spans="6:12" ht="12.75">
      <c r="F76" s="4"/>
      <c r="G76" s="4"/>
      <c r="H76" s="4"/>
      <c r="I76" s="4"/>
      <c r="J76" s="4"/>
      <c r="K76" s="4"/>
      <c r="L76" s="4"/>
    </row>
    <row r="77" spans="6:12" ht="12.75">
      <c r="F77" s="4"/>
      <c r="G77" s="4"/>
      <c r="H77" s="4"/>
      <c r="I77" s="4"/>
      <c r="J77" s="4"/>
      <c r="K77" s="4"/>
      <c r="L77" s="4"/>
    </row>
    <row r="78" spans="6:12" ht="12.75">
      <c r="F78" s="4"/>
      <c r="G78" s="4"/>
      <c r="H78" s="4"/>
      <c r="I78" s="4"/>
      <c r="J78" s="4"/>
      <c r="K78" s="4"/>
      <c r="L78" s="4"/>
    </row>
    <row r="79" spans="6:12" ht="12.75">
      <c r="F79" s="4"/>
      <c r="G79" s="4"/>
      <c r="H79" s="4"/>
      <c r="I79" s="4"/>
      <c r="J79" s="4"/>
      <c r="K79" s="4"/>
      <c r="L79" s="4"/>
    </row>
    <row r="80" spans="6:12" ht="12.75">
      <c r="F80" s="4"/>
      <c r="G80" s="4"/>
      <c r="H80" s="4"/>
      <c r="I80" s="4"/>
      <c r="J80" s="4"/>
      <c r="K80" s="4"/>
      <c r="L80" s="4"/>
    </row>
    <row r="81" spans="6:12" ht="12.75">
      <c r="F81" s="4"/>
      <c r="G81" s="4"/>
      <c r="H81" s="4"/>
      <c r="I81" s="4"/>
      <c r="J81" s="4"/>
      <c r="K81" s="4"/>
      <c r="L81" s="4"/>
    </row>
    <row r="82" spans="6:12" ht="12.75">
      <c r="F82" s="4"/>
      <c r="G82" s="4"/>
      <c r="H82" s="4"/>
      <c r="I82" s="4"/>
      <c r="J82" s="4"/>
      <c r="K82" s="4"/>
      <c r="L82" s="4"/>
    </row>
    <row r="83" spans="6:12" ht="12.75">
      <c r="F83" s="4"/>
      <c r="G83" s="4"/>
      <c r="H83" s="4"/>
      <c r="I83" s="4"/>
      <c r="J83" s="4"/>
      <c r="K83" s="4"/>
      <c r="L83" s="4"/>
    </row>
    <row r="84" spans="6:12" ht="12.75">
      <c r="F84" s="4"/>
      <c r="G84" s="4"/>
      <c r="H84" s="4"/>
      <c r="I84" s="4"/>
      <c r="J84" s="4"/>
      <c r="K84" s="4"/>
      <c r="L84" s="4"/>
    </row>
    <row r="85" spans="6:12" ht="12.75">
      <c r="F85" s="4"/>
      <c r="G85" s="4"/>
      <c r="H85" s="4"/>
      <c r="I85" s="4"/>
      <c r="J85" s="4"/>
      <c r="K85" s="4"/>
      <c r="L85" s="4"/>
    </row>
    <row r="86" spans="1:10" ht="12.75">
      <c r="A86" s="27" t="s">
        <v>32</v>
      </c>
      <c r="B86" s="2" t="s">
        <v>33</v>
      </c>
      <c r="F86" s="4"/>
      <c r="G86" s="4"/>
      <c r="H86" s="4"/>
      <c r="I86" s="4"/>
      <c r="J86" s="4"/>
    </row>
    <row r="87" spans="1:15" ht="12.75">
      <c r="A87" s="27"/>
      <c r="B87" s="2"/>
      <c r="F87" s="4"/>
      <c r="G87" s="4"/>
      <c r="H87" s="4"/>
      <c r="I87" s="4"/>
      <c r="J87" s="4"/>
      <c r="K87" s="4"/>
      <c r="L87" s="4"/>
      <c r="M87" s="4"/>
      <c r="N87" s="4"/>
      <c r="O87" s="4"/>
    </row>
    <row r="88" spans="2:12" ht="12.75">
      <c r="B88" s="4" t="s">
        <v>116</v>
      </c>
      <c r="F88" s="4"/>
      <c r="G88" s="4"/>
      <c r="H88" s="4"/>
      <c r="I88" s="4"/>
      <c r="J88" s="4"/>
      <c r="K88" s="4"/>
      <c r="L88" s="4"/>
    </row>
    <row r="89" spans="6:11" ht="12.75">
      <c r="F89" s="4"/>
      <c r="G89" s="4"/>
      <c r="H89" s="4"/>
      <c r="I89" s="4"/>
      <c r="J89" s="4"/>
      <c r="K89" s="4"/>
    </row>
    <row r="90" spans="2:11" ht="12.75">
      <c r="B90" s="148" t="s">
        <v>236</v>
      </c>
      <c r="C90" s="148"/>
      <c r="D90" s="148"/>
      <c r="E90" s="148"/>
      <c r="F90" s="148"/>
      <c r="G90" s="148"/>
      <c r="H90" s="148"/>
      <c r="I90" s="4"/>
      <c r="J90" s="4"/>
      <c r="K90" s="4"/>
    </row>
    <row r="91" spans="6:11" ht="12.75">
      <c r="F91" s="4"/>
      <c r="G91" s="4"/>
      <c r="H91" s="4"/>
      <c r="I91" s="4"/>
      <c r="J91" s="4"/>
      <c r="K91" s="4"/>
    </row>
    <row r="92" spans="2:9" ht="51" customHeight="1">
      <c r="B92" s="69"/>
      <c r="C92" s="84" t="s">
        <v>159</v>
      </c>
      <c r="D92" s="84" t="s">
        <v>223</v>
      </c>
      <c r="E92" s="84" t="s">
        <v>123</v>
      </c>
      <c r="F92" s="84" t="s">
        <v>175</v>
      </c>
      <c r="G92" s="83" t="s">
        <v>158</v>
      </c>
      <c r="H92" s="87" t="s">
        <v>17</v>
      </c>
      <c r="I92" s="4"/>
    </row>
    <row r="93" spans="2:9" ht="12.75">
      <c r="B93" s="69"/>
      <c r="C93" s="86" t="s">
        <v>18</v>
      </c>
      <c r="D93" s="86" t="s">
        <v>18</v>
      </c>
      <c r="E93" s="86" t="s">
        <v>18</v>
      </c>
      <c r="F93" s="86" t="s">
        <v>18</v>
      </c>
      <c r="G93" s="86"/>
      <c r="H93" s="86" t="s">
        <v>18</v>
      </c>
      <c r="I93" s="4"/>
    </row>
    <row r="94" spans="2:9" ht="12.75">
      <c r="B94" s="69"/>
      <c r="C94" s="69"/>
      <c r="D94" s="69"/>
      <c r="F94" s="121"/>
      <c r="G94" s="121"/>
      <c r="H94" s="121"/>
      <c r="I94" s="4"/>
    </row>
    <row r="95" spans="2:9" ht="12.75">
      <c r="B95" s="69" t="s">
        <v>117</v>
      </c>
      <c r="C95" s="5">
        <v>19856</v>
      </c>
      <c r="D95" s="5">
        <v>3122</v>
      </c>
      <c r="E95" s="5">
        <v>636</v>
      </c>
      <c r="F95" s="5">
        <v>11</v>
      </c>
      <c r="G95" s="5">
        <v>0</v>
      </c>
      <c r="H95" s="5">
        <f>SUM(C95:G95)</f>
        <v>23625</v>
      </c>
      <c r="I95" s="4"/>
    </row>
    <row r="96" spans="2:9" ht="12.75">
      <c r="B96" s="69" t="s">
        <v>118</v>
      </c>
      <c r="C96" s="30"/>
      <c r="D96" s="29"/>
      <c r="E96" s="3"/>
      <c r="F96" s="5"/>
      <c r="G96" s="5"/>
      <c r="H96" s="5">
        <f>SUM(C96:F96)</f>
        <v>0</v>
      </c>
      <c r="I96" s="4"/>
    </row>
    <row r="97" spans="2:10" ht="13.5" thickBot="1">
      <c r="B97" s="69" t="s">
        <v>119</v>
      </c>
      <c r="C97" s="71">
        <f>SUM(C95:C96)</f>
        <v>19856</v>
      </c>
      <c r="D97" s="71">
        <f>SUM(D95:D96)</f>
        <v>3122</v>
      </c>
      <c r="E97" s="71">
        <f>SUM(E95:E96)</f>
        <v>636</v>
      </c>
      <c r="F97" s="71">
        <f>SUM(F95:F96)</f>
        <v>11</v>
      </c>
      <c r="G97" s="71">
        <v>0</v>
      </c>
      <c r="H97" s="71">
        <f>SUM(C97:F97)</f>
        <v>23625</v>
      </c>
      <c r="I97" s="4"/>
      <c r="J97" s="80"/>
    </row>
    <row r="98" spans="2:9" ht="13.5" thickTop="1">
      <c r="B98" s="69"/>
      <c r="C98" s="5"/>
      <c r="D98" s="5"/>
      <c r="F98" s="122"/>
      <c r="G98" s="122"/>
      <c r="H98" s="5"/>
      <c r="I98" s="4"/>
    </row>
    <row r="99" spans="2:9" ht="12.75">
      <c r="B99" s="69"/>
      <c r="C99" s="5"/>
      <c r="D99" s="5"/>
      <c r="E99" s="122"/>
      <c r="F99" s="5"/>
      <c r="G99" s="5"/>
      <c r="H99" s="4"/>
      <c r="I99" s="4"/>
    </row>
    <row r="100" spans="2:9" ht="12.75">
      <c r="B100" s="69" t="s">
        <v>120</v>
      </c>
      <c r="C100" s="5">
        <v>2084</v>
      </c>
      <c r="D100" s="5">
        <v>210</v>
      </c>
      <c r="E100" s="5">
        <v>-27</v>
      </c>
      <c r="F100" s="29">
        <v>11</v>
      </c>
      <c r="G100" s="29">
        <v>0</v>
      </c>
      <c r="H100" s="3">
        <f>SUM(C100:G100)</f>
        <v>2278</v>
      </c>
      <c r="I100" s="4"/>
    </row>
    <row r="101" spans="2:9" ht="12.75">
      <c r="B101" s="69" t="s">
        <v>176</v>
      </c>
      <c r="C101" s="5"/>
      <c r="D101" s="5"/>
      <c r="E101" s="5"/>
      <c r="F101" s="29"/>
      <c r="G101" s="29"/>
      <c r="H101" s="3">
        <v>6</v>
      </c>
      <c r="I101" s="4"/>
    </row>
    <row r="102" spans="2:9" ht="12.75">
      <c r="B102" s="69" t="s">
        <v>121</v>
      </c>
      <c r="C102" s="5"/>
      <c r="D102" s="5"/>
      <c r="E102" s="122"/>
      <c r="F102" s="29"/>
      <c r="G102" s="29"/>
      <c r="H102" s="3">
        <v>-90</v>
      </c>
      <c r="I102" s="4"/>
    </row>
    <row r="103" spans="2:9" ht="12.75">
      <c r="B103" s="69" t="s">
        <v>152</v>
      </c>
      <c r="C103" s="5"/>
      <c r="D103" s="5"/>
      <c r="E103" s="122"/>
      <c r="F103" s="29"/>
      <c r="G103" s="29"/>
      <c r="H103" s="39">
        <v>-141</v>
      </c>
      <c r="I103" s="4"/>
    </row>
    <row r="104" spans="2:9" ht="12.75">
      <c r="B104" s="69" t="s">
        <v>34</v>
      </c>
      <c r="C104" s="3"/>
      <c r="D104" s="3"/>
      <c r="E104" s="123"/>
      <c r="F104" s="29"/>
      <c r="G104" s="29"/>
      <c r="H104" s="3">
        <f>SUM(H100:H103)</f>
        <v>2053</v>
      </c>
      <c r="I104" s="4"/>
    </row>
    <row r="105" spans="2:9" ht="12.75">
      <c r="B105" s="69" t="s">
        <v>35</v>
      </c>
      <c r="C105" s="3"/>
      <c r="D105" s="3"/>
      <c r="E105" s="123"/>
      <c r="F105" s="29"/>
      <c r="G105" s="29"/>
      <c r="H105" s="39">
        <v>-474</v>
      </c>
      <c r="I105" s="4"/>
    </row>
    <row r="106" spans="2:9" ht="12.75">
      <c r="B106" s="69" t="s">
        <v>36</v>
      </c>
      <c r="C106" s="3"/>
      <c r="D106" s="3"/>
      <c r="E106" s="123"/>
      <c r="F106" s="29"/>
      <c r="G106" s="29"/>
      <c r="H106" s="3">
        <f>SUM(H104:H105)</f>
        <v>1579</v>
      </c>
      <c r="I106" s="4"/>
    </row>
    <row r="107" spans="2:9" ht="12.75">
      <c r="B107" s="69" t="s">
        <v>37</v>
      </c>
      <c r="C107" s="3"/>
      <c r="D107" s="3"/>
      <c r="E107" s="123"/>
      <c r="F107" s="29"/>
      <c r="G107" s="29"/>
      <c r="H107" s="3">
        <v>0</v>
      </c>
      <c r="I107" s="4"/>
    </row>
    <row r="108" spans="2:9" ht="13.5" thickBot="1">
      <c r="B108" s="4" t="s">
        <v>19</v>
      </c>
      <c r="C108" s="3"/>
      <c r="D108" s="3"/>
      <c r="E108" s="123"/>
      <c r="F108" s="29"/>
      <c r="G108" s="29"/>
      <c r="H108" s="9">
        <f>SUM(H106:H107)</f>
        <v>1579</v>
      </c>
      <c r="I108" s="4"/>
    </row>
    <row r="109" spans="6:9" ht="13.5" thickTop="1">
      <c r="F109" s="31"/>
      <c r="G109" s="31"/>
      <c r="H109" s="3"/>
      <c r="I109" s="4"/>
    </row>
    <row r="110" spans="6:11" ht="12.75">
      <c r="F110" s="4"/>
      <c r="G110" s="4"/>
      <c r="H110" s="31"/>
      <c r="I110" s="31"/>
      <c r="J110" s="3"/>
      <c r="K110" s="4"/>
    </row>
    <row r="111" spans="1:10" ht="12.75">
      <c r="A111" s="27" t="s">
        <v>38</v>
      </c>
      <c r="B111" s="2" t="s">
        <v>39</v>
      </c>
      <c r="F111" s="4"/>
      <c r="G111" s="4"/>
      <c r="H111" s="4"/>
      <c r="I111" s="4"/>
      <c r="J111" s="4"/>
    </row>
    <row r="112" spans="6:10" ht="12.75">
      <c r="F112" s="4"/>
      <c r="G112" s="4"/>
      <c r="H112" s="4"/>
      <c r="I112" s="4"/>
      <c r="J112" s="4"/>
    </row>
    <row r="113" spans="2:10" ht="12.75">
      <c r="B113" s="4" t="s">
        <v>232</v>
      </c>
      <c r="F113" s="4"/>
      <c r="G113" s="4"/>
      <c r="H113" s="4"/>
      <c r="I113" s="4"/>
      <c r="J113" s="4"/>
    </row>
    <row r="114" spans="6:10" ht="12.75">
      <c r="F114" s="4"/>
      <c r="G114" s="4"/>
      <c r="H114" s="4"/>
      <c r="I114" s="4"/>
      <c r="J114" s="4"/>
    </row>
    <row r="115" spans="2:10" ht="12.75">
      <c r="B115" s="4" t="s">
        <v>233</v>
      </c>
      <c r="F115" s="4"/>
      <c r="G115" s="4"/>
      <c r="H115" s="4"/>
      <c r="I115" s="4"/>
      <c r="J115" s="4"/>
    </row>
    <row r="116" spans="6:10" ht="12.75">
      <c r="F116" s="4"/>
      <c r="G116" s="4"/>
      <c r="H116" s="4"/>
      <c r="I116" s="4"/>
      <c r="J116" s="4"/>
    </row>
    <row r="117" spans="6:10" ht="12.75">
      <c r="F117" s="4"/>
      <c r="G117" s="4"/>
      <c r="H117" s="4"/>
      <c r="I117" s="4"/>
      <c r="J117" s="4"/>
    </row>
    <row r="118" spans="1:10" ht="12.75">
      <c r="A118" s="27" t="s">
        <v>40</v>
      </c>
      <c r="B118" s="2" t="s">
        <v>41</v>
      </c>
      <c r="F118" s="4"/>
      <c r="G118" s="4"/>
      <c r="H118" s="4"/>
      <c r="I118" s="4"/>
      <c r="J118" s="4"/>
    </row>
    <row r="119" spans="1:10" ht="12.75">
      <c r="A119" s="27"/>
      <c r="B119" s="2"/>
      <c r="F119" s="4"/>
      <c r="G119" s="4"/>
      <c r="H119" s="4"/>
      <c r="I119" s="4"/>
      <c r="J119" s="4"/>
    </row>
    <row r="120" spans="2:10" ht="12.75">
      <c r="B120" s="4" t="s">
        <v>212</v>
      </c>
      <c r="F120" s="4"/>
      <c r="G120" s="4"/>
      <c r="H120" s="4"/>
      <c r="I120" s="4"/>
      <c r="J120" s="4"/>
    </row>
    <row r="121" spans="6:10" ht="12.75">
      <c r="F121" s="4"/>
      <c r="G121" s="4"/>
      <c r="H121" s="4"/>
      <c r="I121" s="4"/>
      <c r="J121" s="4"/>
    </row>
    <row r="122" spans="6:10" ht="12.75">
      <c r="F122" s="4"/>
      <c r="G122" s="4"/>
      <c r="H122" s="4"/>
      <c r="I122" s="4"/>
      <c r="J122" s="4"/>
    </row>
    <row r="123" spans="1:10" ht="12.75">
      <c r="A123" s="27" t="s">
        <v>42</v>
      </c>
      <c r="B123" s="2" t="s">
        <v>131</v>
      </c>
      <c r="F123" s="4"/>
      <c r="G123" s="4"/>
      <c r="H123" s="4"/>
      <c r="I123" s="4"/>
      <c r="J123" s="4"/>
    </row>
    <row r="124" spans="6:11" ht="12.75">
      <c r="F124" s="4"/>
      <c r="G124" s="4"/>
      <c r="H124" s="4"/>
      <c r="I124" s="4"/>
      <c r="J124" s="4"/>
      <c r="K124" s="4"/>
    </row>
    <row r="125" spans="2:11" ht="12.75">
      <c r="B125" s="4" t="s">
        <v>207</v>
      </c>
      <c r="F125" s="4"/>
      <c r="G125" s="4"/>
      <c r="H125" s="4"/>
      <c r="I125" s="4"/>
      <c r="J125" s="4"/>
      <c r="K125" s="4"/>
    </row>
    <row r="126" spans="6:11" ht="12.75">
      <c r="F126" s="4"/>
      <c r="G126" s="4"/>
      <c r="H126" s="4"/>
      <c r="I126" s="4"/>
      <c r="J126" s="4"/>
      <c r="K126" s="4"/>
    </row>
    <row r="127" spans="6:11" ht="12.75">
      <c r="F127" s="4"/>
      <c r="G127" s="4"/>
      <c r="H127" s="4"/>
      <c r="I127" s="4"/>
      <c r="J127" s="4"/>
      <c r="K127" s="4"/>
    </row>
    <row r="128" spans="1:10" ht="12.75">
      <c r="A128" s="27" t="s">
        <v>45</v>
      </c>
      <c r="B128" s="2" t="s">
        <v>46</v>
      </c>
      <c r="F128" s="4"/>
      <c r="G128" s="4"/>
      <c r="H128" s="4"/>
      <c r="I128" s="4"/>
      <c r="J128" s="4"/>
    </row>
    <row r="129" spans="6:10" ht="12.75">
      <c r="F129" s="4"/>
      <c r="G129" s="4"/>
      <c r="H129" s="4"/>
      <c r="I129" s="4"/>
      <c r="J129" s="4"/>
    </row>
    <row r="130" spans="2:10" ht="12.75">
      <c r="B130" s="4" t="s">
        <v>224</v>
      </c>
      <c r="F130" s="4"/>
      <c r="G130" s="4"/>
      <c r="H130" s="4"/>
      <c r="I130" s="4"/>
      <c r="J130" s="4"/>
    </row>
    <row r="131" spans="6:10" ht="12.75">
      <c r="F131" s="4"/>
      <c r="G131" s="4"/>
      <c r="H131" s="4"/>
      <c r="I131" s="4"/>
      <c r="J131" s="4"/>
    </row>
    <row r="132" spans="6:10" ht="12.75">
      <c r="F132" s="4"/>
      <c r="G132" s="4"/>
      <c r="H132" s="4"/>
      <c r="I132" s="4"/>
      <c r="J132" s="4"/>
    </row>
    <row r="133" spans="1:10" ht="12.75">
      <c r="A133" s="27" t="s">
        <v>47</v>
      </c>
      <c r="B133" s="2" t="s">
        <v>48</v>
      </c>
      <c r="F133" s="4"/>
      <c r="G133" s="4"/>
      <c r="H133" s="4"/>
      <c r="I133" s="4"/>
      <c r="J133" s="4"/>
    </row>
    <row r="134" spans="6:10" ht="12.75">
      <c r="F134" s="4"/>
      <c r="G134" s="4"/>
      <c r="H134" s="4"/>
      <c r="I134" s="4"/>
      <c r="J134" s="4"/>
    </row>
    <row r="135" spans="2:10" ht="12.75">
      <c r="B135" s="148" t="s">
        <v>237</v>
      </c>
      <c r="C135" s="148"/>
      <c r="D135" s="148"/>
      <c r="E135" s="148"/>
      <c r="F135" s="148"/>
      <c r="G135" s="4"/>
      <c r="H135" s="4"/>
      <c r="I135" s="4"/>
      <c r="J135" s="4"/>
    </row>
    <row r="136" spans="6:10" ht="12.75">
      <c r="F136" s="124"/>
      <c r="G136" s="4"/>
      <c r="H136" s="4"/>
      <c r="I136" s="4"/>
      <c r="J136" s="4"/>
    </row>
    <row r="137" spans="1:2" s="4" customFormat="1" ht="12.75">
      <c r="A137" s="27" t="s">
        <v>49</v>
      </c>
      <c r="B137" s="2" t="s">
        <v>240</v>
      </c>
    </row>
    <row r="138" spans="1:2" s="4" customFormat="1" ht="12.75">
      <c r="A138" s="27"/>
      <c r="B138" s="2"/>
    </row>
    <row r="139" spans="1:6" s="4" customFormat="1" ht="12.75">
      <c r="A139" s="27"/>
      <c r="B139" s="2"/>
      <c r="C139" s="48"/>
      <c r="D139" s="49" t="s">
        <v>76</v>
      </c>
      <c r="E139" s="48"/>
      <c r="F139" s="49" t="s">
        <v>76</v>
      </c>
    </row>
    <row r="140" spans="1:6" s="4" customFormat="1" ht="12.75">
      <c r="A140" s="27"/>
      <c r="B140" s="2"/>
      <c r="C140" s="49" t="s">
        <v>55</v>
      </c>
      <c r="D140" s="49" t="s">
        <v>77</v>
      </c>
      <c r="E140" s="49" t="s">
        <v>55</v>
      </c>
      <c r="F140" s="49" t="s">
        <v>77</v>
      </c>
    </row>
    <row r="141" spans="1:6" s="4" customFormat="1" ht="15">
      <c r="A141" s="27"/>
      <c r="B141" s="132"/>
      <c r="C141" s="49" t="s">
        <v>56</v>
      </c>
      <c r="D141" s="49" t="s">
        <v>56</v>
      </c>
      <c r="E141" s="49" t="s">
        <v>57</v>
      </c>
      <c r="F141" s="49" t="s">
        <v>168</v>
      </c>
    </row>
    <row r="142" spans="1:6" s="4" customFormat="1" ht="15">
      <c r="A142" s="27"/>
      <c r="B142" s="132"/>
      <c r="C142" s="130" t="s">
        <v>226</v>
      </c>
      <c r="D142" s="130" t="s">
        <v>228</v>
      </c>
      <c r="E142" s="130" t="s">
        <v>226</v>
      </c>
      <c r="F142" s="130" t="s">
        <v>228</v>
      </c>
    </row>
    <row r="143" spans="1:6" s="4" customFormat="1" ht="15">
      <c r="A143" s="27"/>
      <c r="B143" s="132"/>
      <c r="C143" s="130" t="s">
        <v>241</v>
      </c>
      <c r="D143" s="130" t="s">
        <v>241</v>
      </c>
      <c r="E143" s="130" t="s">
        <v>241</v>
      </c>
      <c r="F143" s="130" t="s">
        <v>241</v>
      </c>
    </row>
    <row r="144" spans="1:6" s="4" customFormat="1" ht="15">
      <c r="A144" s="27"/>
      <c r="B144" s="132"/>
      <c r="C144" s="133"/>
      <c r="D144" s="133"/>
      <c r="E144" s="133"/>
      <c r="F144" s="133"/>
    </row>
    <row r="145" spans="1:6" s="4" customFormat="1" ht="12.75">
      <c r="A145" s="27"/>
      <c r="B145" s="134" t="s">
        <v>87</v>
      </c>
      <c r="C145" s="135">
        <v>11909</v>
      </c>
      <c r="D145" s="135">
        <v>12752</v>
      </c>
      <c r="E145" s="135">
        <v>23625</v>
      </c>
      <c r="F145" s="135">
        <v>25941</v>
      </c>
    </row>
    <row r="146" spans="1:6" s="4" customFormat="1" ht="12.75">
      <c r="A146" s="27"/>
      <c r="B146" s="136" t="s">
        <v>242</v>
      </c>
      <c r="C146" s="137">
        <v>792</v>
      </c>
      <c r="D146" s="135">
        <v>1721</v>
      </c>
      <c r="E146" s="135">
        <v>2053</v>
      </c>
      <c r="F146" s="135">
        <v>3064</v>
      </c>
    </row>
    <row r="147" spans="1:2" s="4" customFormat="1" ht="12.75">
      <c r="A147" s="27"/>
      <c r="B147" s="2"/>
    </row>
    <row r="148" spans="1:2" s="4" customFormat="1" ht="12.75">
      <c r="A148" s="27"/>
      <c r="B148" s="2"/>
    </row>
    <row r="149" spans="1:2" s="4" customFormat="1" ht="12.75">
      <c r="A149" s="27"/>
      <c r="B149" s="2"/>
    </row>
    <row r="150" spans="1:2" s="4" customFormat="1" ht="12.75">
      <c r="A150" s="27"/>
      <c r="B150" s="2"/>
    </row>
    <row r="151" spans="1:2" s="4" customFormat="1" ht="12.75">
      <c r="A151" s="27"/>
      <c r="B151" s="2"/>
    </row>
    <row r="152" spans="1:2" s="4" customFormat="1" ht="12.75">
      <c r="A152" s="27"/>
      <c r="B152" s="2"/>
    </row>
    <row r="153" spans="1:2" s="4" customFormat="1" ht="12.75">
      <c r="A153" s="27"/>
      <c r="B153" s="2"/>
    </row>
    <row r="154" spans="1:2" s="4" customFormat="1" ht="12.75">
      <c r="A154" s="27"/>
      <c r="B154" s="2"/>
    </row>
    <row r="155" spans="1:2" s="4" customFormat="1" ht="12.75">
      <c r="A155" s="27"/>
      <c r="B155" s="2"/>
    </row>
    <row r="156" spans="6:10" ht="12.75">
      <c r="F156" s="4"/>
      <c r="G156" s="4"/>
      <c r="H156" s="4"/>
      <c r="I156" s="4"/>
      <c r="J156" s="4"/>
    </row>
    <row r="157" spans="6:10" ht="12.75">
      <c r="F157" s="4"/>
      <c r="G157" s="4"/>
      <c r="H157" s="4"/>
      <c r="I157" s="4"/>
      <c r="J157" s="4"/>
    </row>
    <row r="158" spans="1:2" s="4" customFormat="1" ht="12.75">
      <c r="A158" s="27" t="s">
        <v>50</v>
      </c>
      <c r="B158" s="2" t="s">
        <v>213</v>
      </c>
    </row>
    <row r="159" spans="1:2" s="4" customFormat="1" ht="12.75">
      <c r="A159" s="27"/>
      <c r="B159" s="2"/>
    </row>
    <row r="160" spans="1:6" s="4" customFormat="1" ht="38.25">
      <c r="A160" s="27"/>
      <c r="B160" s="2"/>
      <c r="C160" s="125" t="s">
        <v>128</v>
      </c>
      <c r="D160" s="2"/>
      <c r="E160" s="70" t="s">
        <v>214</v>
      </c>
      <c r="F160" s="70"/>
    </row>
    <row r="161" spans="1:6" s="4" customFormat="1" ht="12.75">
      <c r="A161" s="27"/>
      <c r="B161" s="2"/>
      <c r="C161" s="48" t="s">
        <v>226</v>
      </c>
      <c r="D161" s="2"/>
      <c r="E161" s="48" t="s">
        <v>215</v>
      </c>
      <c r="F161" s="48"/>
    </row>
    <row r="162" spans="1:6" s="4" customFormat="1" ht="12.75">
      <c r="A162" s="27"/>
      <c r="B162" s="2"/>
      <c r="C162" s="48" t="s">
        <v>18</v>
      </c>
      <c r="D162" s="2"/>
      <c r="E162" s="48" t="s">
        <v>18</v>
      </c>
      <c r="F162" s="48"/>
    </row>
    <row r="163" spans="1:8" s="4" customFormat="1" ht="12.75">
      <c r="A163" s="27"/>
      <c r="B163" s="2"/>
      <c r="C163" s="48"/>
      <c r="D163" s="2"/>
      <c r="E163" s="48"/>
      <c r="F163" s="48"/>
      <c r="H163" s="68"/>
    </row>
    <row r="164" spans="1:6" s="4" customFormat="1" ht="12.75">
      <c r="A164" s="27"/>
      <c r="B164" s="4" t="s">
        <v>87</v>
      </c>
      <c r="C164" s="67">
        <f>+'Consol IS'!C15</f>
        <v>11909</v>
      </c>
      <c r="D164" s="68"/>
      <c r="E164" s="67">
        <v>11716</v>
      </c>
      <c r="F164" s="67"/>
    </row>
    <row r="165" spans="1:6" s="4" customFormat="1" ht="12.75">
      <c r="A165" s="27"/>
      <c r="B165" s="4" t="s">
        <v>34</v>
      </c>
      <c r="C165" s="67">
        <f>+'Consol IS'!C29</f>
        <v>793</v>
      </c>
      <c r="D165" s="68"/>
      <c r="E165" s="67">
        <v>1260</v>
      </c>
      <c r="F165" s="67"/>
    </row>
    <row r="166" spans="1:6" s="4" customFormat="1" ht="12.75">
      <c r="A166" s="27"/>
      <c r="B166" s="4" t="s">
        <v>177</v>
      </c>
      <c r="C166" s="88">
        <f>C165/C164</f>
        <v>0.0665882945671341</v>
      </c>
      <c r="D166" s="68"/>
      <c r="E166" s="88">
        <f>E165/E164</f>
        <v>0.10754523728234892</v>
      </c>
      <c r="F166" s="67"/>
    </row>
    <row r="167" spans="1:7" s="4" customFormat="1" ht="12.75">
      <c r="A167" s="27"/>
      <c r="B167" s="2"/>
      <c r="D167" s="48"/>
      <c r="E167" s="2"/>
      <c r="F167" s="48"/>
      <c r="G167" s="48"/>
    </row>
    <row r="168" s="4" customFormat="1" ht="12.75">
      <c r="A168" s="27"/>
    </row>
    <row r="169" spans="6:10" ht="12.75" customHeight="1">
      <c r="F169" s="4"/>
      <c r="G169" s="4"/>
      <c r="H169" s="4"/>
      <c r="I169" s="4"/>
      <c r="J169" s="4"/>
    </row>
    <row r="170" spans="6:10" ht="12.75">
      <c r="F170" s="4"/>
      <c r="G170" s="4"/>
      <c r="H170" s="4"/>
      <c r="I170" s="4"/>
      <c r="J170" s="4"/>
    </row>
    <row r="171" spans="6:14" ht="12.75">
      <c r="F171" s="4"/>
      <c r="G171" s="4"/>
      <c r="H171" s="4"/>
      <c r="I171" s="4"/>
      <c r="J171" s="4"/>
      <c r="L171" s="4"/>
      <c r="M171" s="4"/>
      <c r="N171" s="4"/>
    </row>
    <row r="172" spans="6:14" ht="12.75">
      <c r="F172" s="4"/>
      <c r="G172" s="4"/>
      <c r="H172" s="4"/>
      <c r="I172" s="4"/>
      <c r="J172" s="4"/>
      <c r="L172" s="4"/>
      <c r="M172" s="4"/>
      <c r="N172" s="4"/>
    </row>
    <row r="173" spans="6:14" ht="12.75">
      <c r="F173" s="4"/>
      <c r="G173" s="4"/>
      <c r="H173" s="4"/>
      <c r="I173" s="4"/>
      <c r="J173" s="4"/>
      <c r="L173" s="4"/>
      <c r="M173" s="4"/>
      <c r="N173" s="4"/>
    </row>
    <row r="174" spans="1:10" ht="12.75">
      <c r="A174" s="27" t="s">
        <v>51</v>
      </c>
      <c r="B174" s="2" t="s">
        <v>52</v>
      </c>
      <c r="F174" s="4"/>
      <c r="G174" s="4"/>
      <c r="H174" s="4"/>
      <c r="I174" s="4"/>
      <c r="J174" s="4"/>
    </row>
    <row r="175" spans="1:10" ht="12.75">
      <c r="A175" s="27"/>
      <c r="B175" s="2"/>
      <c r="F175" s="4"/>
      <c r="G175" s="4"/>
      <c r="H175" s="4"/>
      <c r="I175" s="4"/>
      <c r="J175" s="4"/>
    </row>
    <row r="176" spans="6:10" ht="12.75">
      <c r="F176" s="4"/>
      <c r="G176" s="4"/>
      <c r="H176" s="4"/>
      <c r="I176" s="4"/>
      <c r="J176" s="4"/>
    </row>
    <row r="177" spans="6:10" ht="12.75">
      <c r="F177" s="4"/>
      <c r="G177" s="4"/>
      <c r="H177" s="4"/>
      <c r="I177" s="4"/>
      <c r="J177" s="4"/>
    </row>
    <row r="178" spans="6:10" ht="12.75">
      <c r="F178" s="4"/>
      <c r="G178" s="4"/>
      <c r="H178" s="4"/>
      <c r="I178" s="4"/>
      <c r="J178" s="4"/>
    </row>
    <row r="179" spans="6:10" ht="12.75">
      <c r="F179" s="4"/>
      <c r="G179" s="4"/>
      <c r="H179" s="4"/>
      <c r="I179" s="4"/>
      <c r="J179" s="4"/>
    </row>
    <row r="180" spans="6:10" ht="12.75">
      <c r="F180" s="4"/>
      <c r="G180" s="4"/>
      <c r="H180" s="4"/>
      <c r="I180" s="4"/>
      <c r="J180" s="4"/>
    </row>
    <row r="181" spans="6:10" ht="12.75">
      <c r="F181" s="4"/>
      <c r="G181" s="4"/>
      <c r="H181" s="4"/>
      <c r="I181" s="4"/>
      <c r="J181" s="4"/>
    </row>
    <row r="182" spans="6:10" ht="12.75">
      <c r="F182" s="4"/>
      <c r="G182" s="4"/>
      <c r="H182" s="4"/>
      <c r="I182" s="4"/>
      <c r="J182" s="4"/>
    </row>
    <row r="183" spans="6:10" ht="12.75">
      <c r="F183" s="4"/>
      <c r="G183" s="4"/>
      <c r="H183" s="4"/>
      <c r="I183" s="4"/>
      <c r="J183" s="4"/>
    </row>
    <row r="184" spans="6:10" ht="12.75">
      <c r="F184" s="4"/>
      <c r="G184" s="4"/>
      <c r="H184" s="4"/>
      <c r="I184" s="4"/>
      <c r="J184" s="4"/>
    </row>
    <row r="185" spans="6:10" ht="12.75">
      <c r="F185" s="4"/>
      <c r="G185" s="4"/>
      <c r="H185" s="4"/>
      <c r="I185" s="4"/>
      <c r="J185" s="4"/>
    </row>
    <row r="186" spans="6:10" ht="12.75">
      <c r="F186" s="4"/>
      <c r="G186" s="4"/>
      <c r="H186" s="4"/>
      <c r="I186" s="4"/>
      <c r="J186" s="4"/>
    </row>
    <row r="187" spans="6:10" ht="12.75">
      <c r="F187" s="4"/>
      <c r="G187" s="4"/>
      <c r="H187" s="4"/>
      <c r="I187" s="4"/>
      <c r="J187" s="4"/>
    </row>
    <row r="188" spans="6:10" ht="12.75">
      <c r="F188" s="4"/>
      <c r="G188" s="4"/>
      <c r="H188" s="4"/>
      <c r="I188" s="4"/>
      <c r="J188" s="4"/>
    </row>
    <row r="189" spans="6:10" ht="12.75">
      <c r="F189" s="4"/>
      <c r="G189" s="4"/>
      <c r="H189" s="4"/>
      <c r="I189" s="4"/>
      <c r="J189" s="4"/>
    </row>
    <row r="190" spans="6:10" ht="12.75">
      <c r="F190" s="4"/>
      <c r="G190" s="4"/>
      <c r="H190" s="4"/>
      <c r="I190" s="4"/>
      <c r="J190" s="4"/>
    </row>
    <row r="191" spans="6:10" ht="12.75">
      <c r="F191" s="4"/>
      <c r="G191" s="4"/>
      <c r="H191" s="4"/>
      <c r="I191" s="4"/>
      <c r="J191" s="4"/>
    </row>
    <row r="192" spans="6:10" ht="12.75">
      <c r="F192" s="4"/>
      <c r="G192" s="4"/>
      <c r="H192" s="4"/>
      <c r="I192" s="4"/>
      <c r="J192" s="4"/>
    </row>
    <row r="193" spans="6:10" ht="12.75">
      <c r="F193" s="4"/>
      <c r="G193" s="4"/>
      <c r="H193" s="4"/>
      <c r="I193" s="4"/>
      <c r="J193" s="4"/>
    </row>
    <row r="194" spans="6:10" ht="12.75">
      <c r="F194" s="4"/>
      <c r="G194" s="4"/>
      <c r="H194" s="4"/>
      <c r="I194" s="4"/>
      <c r="J194" s="4"/>
    </row>
    <row r="195" spans="6:10" ht="12.75">
      <c r="F195" s="4"/>
      <c r="G195" s="4"/>
      <c r="H195" s="4"/>
      <c r="I195" s="4"/>
      <c r="J195" s="4"/>
    </row>
    <row r="196" spans="6:10" ht="12.75">
      <c r="F196" s="4"/>
      <c r="G196" s="4"/>
      <c r="H196" s="4"/>
      <c r="I196" s="4"/>
      <c r="J196" s="4"/>
    </row>
    <row r="197" spans="6:10" ht="12.75">
      <c r="F197" s="4"/>
      <c r="G197" s="4"/>
      <c r="H197" s="4"/>
      <c r="I197" s="4"/>
      <c r="J197" s="4"/>
    </row>
    <row r="198" spans="6:10" ht="12.75">
      <c r="F198" s="4"/>
      <c r="G198" s="4"/>
      <c r="H198" s="4"/>
      <c r="I198" s="4"/>
      <c r="J198" s="4"/>
    </row>
    <row r="199" spans="6:10" ht="12.75">
      <c r="F199" s="4"/>
      <c r="G199" s="4"/>
      <c r="H199" s="4"/>
      <c r="I199" s="4"/>
      <c r="J199" s="4"/>
    </row>
    <row r="200" spans="6:10" ht="12.75">
      <c r="F200" s="4"/>
      <c r="G200" s="4"/>
      <c r="H200" s="4"/>
      <c r="I200" s="4"/>
      <c r="J200" s="4"/>
    </row>
    <row r="201" spans="6:10" ht="12.75">
      <c r="F201" s="4"/>
      <c r="G201" s="4"/>
      <c r="H201" s="4"/>
      <c r="I201" s="4"/>
      <c r="J201" s="4"/>
    </row>
    <row r="202" spans="6:10" ht="12.75">
      <c r="F202" s="4"/>
      <c r="G202" s="4"/>
      <c r="H202" s="4"/>
      <c r="I202" s="4"/>
      <c r="J202" s="4"/>
    </row>
    <row r="203" spans="6:10" ht="12.75">
      <c r="F203" s="4"/>
      <c r="G203" s="4"/>
      <c r="H203" s="4"/>
      <c r="I203" s="4"/>
      <c r="J203" s="4"/>
    </row>
    <row r="204" spans="6:10" ht="12.75">
      <c r="F204" s="4"/>
      <c r="G204" s="4"/>
      <c r="H204" s="4"/>
      <c r="I204" s="4"/>
      <c r="J204" s="4"/>
    </row>
    <row r="205" spans="6:10" ht="12.75">
      <c r="F205" s="4"/>
      <c r="G205" s="4"/>
      <c r="H205" s="4"/>
      <c r="I205" s="4"/>
      <c r="J205" s="4"/>
    </row>
    <row r="206" spans="6:10" ht="12.75">
      <c r="F206" s="4"/>
      <c r="G206" s="4"/>
      <c r="H206" s="4"/>
      <c r="I206" s="4"/>
      <c r="J206" s="4"/>
    </row>
    <row r="207" spans="6:10" ht="12.75">
      <c r="F207" s="4"/>
      <c r="G207" s="4"/>
      <c r="H207" s="4"/>
      <c r="I207" s="4"/>
      <c r="J207" s="4"/>
    </row>
    <row r="208" spans="6:10" ht="12.75">
      <c r="F208" s="4"/>
      <c r="G208" s="4"/>
      <c r="H208" s="4"/>
      <c r="I208" s="4"/>
      <c r="J208" s="4"/>
    </row>
    <row r="209" spans="6:10" ht="12.75">
      <c r="F209" s="4"/>
      <c r="G209" s="4"/>
      <c r="H209" s="4"/>
      <c r="I209" s="4"/>
      <c r="J209" s="4"/>
    </row>
    <row r="210" spans="6:10" ht="12.75">
      <c r="F210" s="4"/>
      <c r="G210" s="4"/>
      <c r="H210" s="4"/>
      <c r="I210" s="4"/>
      <c r="J210" s="4"/>
    </row>
    <row r="211" spans="6:10" ht="12.75">
      <c r="F211" s="4"/>
      <c r="G211" s="4"/>
      <c r="H211" s="4"/>
      <c r="I211" s="4"/>
      <c r="J211" s="4"/>
    </row>
    <row r="212" spans="6:10" ht="12.75">
      <c r="F212" s="4"/>
      <c r="G212" s="4"/>
      <c r="H212" s="4"/>
      <c r="I212" s="4"/>
      <c r="J212" s="4"/>
    </row>
    <row r="213" spans="1:10" ht="12.75">
      <c r="A213" s="27" t="s">
        <v>53</v>
      </c>
      <c r="B213" s="2" t="s">
        <v>160</v>
      </c>
      <c r="F213" s="4"/>
      <c r="G213" s="4"/>
      <c r="H213" s="4"/>
      <c r="I213" s="4"/>
      <c r="J213" s="4"/>
    </row>
    <row r="214" spans="1:11" ht="12.75">
      <c r="A214" s="27"/>
      <c r="B214" s="2"/>
      <c r="F214" s="4"/>
      <c r="G214" s="4"/>
      <c r="H214" s="4"/>
      <c r="I214" s="4"/>
      <c r="J214" s="4"/>
      <c r="K214" s="4"/>
    </row>
    <row r="215" spans="2:11" ht="12.75">
      <c r="B215" s="4" t="s">
        <v>162</v>
      </c>
      <c r="F215" s="4"/>
      <c r="G215" s="4"/>
      <c r="H215" s="4"/>
      <c r="I215" s="4"/>
      <c r="J215" s="4"/>
      <c r="K215" s="4"/>
    </row>
    <row r="216" spans="6:11" ht="12.75">
      <c r="F216" s="4"/>
      <c r="G216" s="4"/>
      <c r="H216" s="4"/>
      <c r="I216" s="4"/>
      <c r="J216" s="4"/>
      <c r="K216" s="4"/>
    </row>
    <row r="217" spans="6:10" ht="12.75">
      <c r="F217" s="4"/>
      <c r="G217" s="4"/>
      <c r="H217" s="4"/>
      <c r="I217" s="4"/>
      <c r="J217" s="4"/>
    </row>
    <row r="218" spans="1:10" ht="12.75">
      <c r="A218" s="27" t="s">
        <v>54</v>
      </c>
      <c r="B218" s="2" t="s">
        <v>35</v>
      </c>
      <c r="F218" s="4"/>
      <c r="G218" s="4"/>
      <c r="H218" s="4"/>
      <c r="I218" s="4"/>
      <c r="J218" s="4"/>
    </row>
    <row r="219" spans="1:10" ht="12.75">
      <c r="A219" s="4"/>
      <c r="F219" s="6"/>
      <c r="G219" s="4"/>
      <c r="H219" s="6"/>
      <c r="I219" s="6"/>
      <c r="J219" s="4"/>
    </row>
    <row r="220" spans="3:7" ht="25.5">
      <c r="C220" s="125" t="s">
        <v>128</v>
      </c>
      <c r="D220" s="2"/>
      <c r="E220" s="70" t="s">
        <v>122</v>
      </c>
      <c r="F220" s="70"/>
      <c r="G220" s="4"/>
    </row>
    <row r="221" spans="3:7" ht="12.75">
      <c r="C221" s="48" t="s">
        <v>226</v>
      </c>
      <c r="D221" s="2"/>
      <c r="E221" s="48" t="s">
        <v>226</v>
      </c>
      <c r="F221" s="48"/>
      <c r="G221" s="4"/>
    </row>
    <row r="222" spans="3:7" ht="12.75">
      <c r="C222" s="48" t="s">
        <v>18</v>
      </c>
      <c r="D222" s="2"/>
      <c r="E222" s="48" t="s">
        <v>18</v>
      </c>
      <c r="F222" s="48"/>
      <c r="G222" s="4"/>
    </row>
    <row r="223" spans="2:7" ht="12.75">
      <c r="B223" s="4" t="s">
        <v>58</v>
      </c>
      <c r="F223" s="4"/>
      <c r="G223" s="4"/>
    </row>
    <row r="224" spans="6:7" ht="12.75">
      <c r="F224" s="4"/>
      <c r="G224" s="4"/>
    </row>
    <row r="225" spans="2:7" ht="12.75">
      <c r="B225" s="4" t="s">
        <v>59</v>
      </c>
      <c r="C225" s="32"/>
      <c r="D225" s="32"/>
      <c r="E225" s="32"/>
      <c r="F225" s="32"/>
      <c r="G225" s="4"/>
    </row>
    <row r="226" spans="2:7" ht="12.75" customHeight="1">
      <c r="B226" s="34" t="s">
        <v>60</v>
      </c>
      <c r="C226" s="33">
        <v>220</v>
      </c>
      <c r="D226" s="32"/>
      <c r="E226" s="33">
        <v>464</v>
      </c>
      <c r="F226" s="33"/>
      <c r="G226" s="4"/>
    </row>
    <row r="227" spans="2:7" ht="12.75">
      <c r="B227" s="34" t="s">
        <v>129</v>
      </c>
      <c r="C227" s="44">
        <v>-16</v>
      </c>
      <c r="D227" s="32"/>
      <c r="E227" s="44">
        <v>10</v>
      </c>
      <c r="F227" s="33"/>
      <c r="G227" s="4"/>
    </row>
    <row r="228" spans="2:7" ht="12.75" hidden="1">
      <c r="B228" s="4" t="s">
        <v>192</v>
      </c>
      <c r="C228" s="99">
        <v>0</v>
      </c>
      <c r="D228" s="32"/>
      <c r="E228" s="99">
        <v>0</v>
      </c>
      <c r="F228" s="33"/>
      <c r="G228" s="4"/>
    </row>
    <row r="229" spans="2:7" ht="12.75" hidden="1">
      <c r="B229" s="4" t="s">
        <v>193</v>
      </c>
      <c r="C229" s="100">
        <v>0</v>
      </c>
      <c r="D229" s="32"/>
      <c r="E229" s="100">
        <v>0</v>
      </c>
      <c r="F229" s="33"/>
      <c r="G229" s="4"/>
    </row>
    <row r="230" spans="2:7" ht="12.75" hidden="1">
      <c r="B230" s="34"/>
      <c r="C230" s="33">
        <f>SUM(C228:C229)</f>
        <v>0</v>
      </c>
      <c r="D230" s="32"/>
      <c r="E230" s="33">
        <f>SUM(E228:E229)</f>
        <v>0</v>
      </c>
      <c r="F230" s="33"/>
      <c r="G230" s="4"/>
    </row>
    <row r="231" spans="3:7" ht="12.75" hidden="1">
      <c r="C231" s="101"/>
      <c r="E231" s="101"/>
      <c r="F231" s="4"/>
      <c r="G231" s="4"/>
    </row>
    <row r="232" spans="3:7" ht="12.75" hidden="1">
      <c r="C232" s="33">
        <f>+C226+C230</f>
        <v>220</v>
      </c>
      <c r="E232" s="33">
        <f>+E226+E230</f>
        <v>464</v>
      </c>
      <c r="F232" s="31"/>
      <c r="G232" s="4"/>
    </row>
    <row r="233" spans="2:7" ht="12.75" hidden="1">
      <c r="B233" s="4" t="s">
        <v>191</v>
      </c>
      <c r="C233" s="31"/>
      <c r="E233" s="31"/>
      <c r="F233" s="31"/>
      <c r="G233" s="4"/>
    </row>
    <row r="234" spans="2:7" ht="12.75" hidden="1">
      <c r="B234" s="34" t="s">
        <v>60</v>
      </c>
      <c r="C234" s="74">
        <v>0</v>
      </c>
      <c r="E234" s="74">
        <v>0</v>
      </c>
      <c r="F234" s="31"/>
      <c r="G234" s="4"/>
    </row>
    <row r="235" spans="2:7" ht="12.75" hidden="1">
      <c r="B235" s="34" t="s">
        <v>129</v>
      </c>
      <c r="C235" s="75">
        <v>0</v>
      </c>
      <c r="E235" s="75">
        <v>0</v>
      </c>
      <c r="F235" s="31"/>
      <c r="G235" s="4"/>
    </row>
    <row r="236" spans="3:7" ht="12.75" hidden="1">
      <c r="C236" s="31">
        <f>SUM(C234:C235)</f>
        <v>0</v>
      </c>
      <c r="E236" s="31">
        <f>SUM(E234:E235)</f>
        <v>0</v>
      </c>
      <c r="F236" s="31"/>
      <c r="G236" s="4"/>
    </row>
    <row r="237" spans="3:7" ht="12.75" hidden="1">
      <c r="C237" s="31"/>
      <c r="E237" s="31"/>
      <c r="F237" s="31"/>
      <c r="G237" s="4"/>
    </row>
    <row r="238" spans="3:7" ht="13.5" thickBot="1">
      <c r="C238" s="54">
        <f>SUM(C226:C227)</f>
        <v>204</v>
      </c>
      <c r="E238" s="54">
        <f>SUM(E226:E227)</f>
        <v>474</v>
      </c>
      <c r="F238" s="31"/>
      <c r="G238" s="4"/>
    </row>
    <row r="239" spans="1:5" s="14" customFormat="1" ht="13.5" thickTop="1">
      <c r="A239" s="126"/>
      <c r="B239" s="126"/>
      <c r="C239" s="126"/>
      <c r="D239" s="126"/>
      <c r="E239" s="126"/>
    </row>
    <row r="240" spans="1:5" s="14" customFormat="1" ht="12.75">
      <c r="A240" s="126"/>
      <c r="B240" s="126"/>
      <c r="C240" s="126"/>
      <c r="D240" s="126"/>
      <c r="E240" s="126"/>
    </row>
    <row r="241" spans="1:5" s="14" customFormat="1" ht="12.75">
      <c r="A241" s="126"/>
      <c r="B241" s="126"/>
      <c r="C241" s="126"/>
      <c r="D241" s="126"/>
      <c r="E241" s="126"/>
    </row>
    <row r="242" spans="1:5" s="14" customFormat="1" ht="12.75">
      <c r="A242" s="126"/>
      <c r="B242" s="126"/>
      <c r="C242" s="126"/>
      <c r="D242" s="126"/>
      <c r="E242" s="126"/>
    </row>
    <row r="243" spans="1:5" s="14" customFormat="1" ht="12.75">
      <c r="A243" s="126"/>
      <c r="B243" s="126"/>
      <c r="C243" s="126"/>
      <c r="D243" s="126"/>
      <c r="E243" s="126"/>
    </row>
    <row r="244" spans="1:5" s="14" customFormat="1" ht="12.75">
      <c r="A244" s="126"/>
      <c r="B244" s="126"/>
      <c r="C244" s="126"/>
      <c r="D244" s="126"/>
      <c r="E244" s="126"/>
    </row>
    <row r="245" spans="1:10" ht="12.75">
      <c r="A245" s="27" t="s">
        <v>61</v>
      </c>
      <c r="B245" s="2" t="s">
        <v>138</v>
      </c>
      <c r="F245" s="4"/>
      <c r="G245" s="4"/>
      <c r="H245" s="4"/>
      <c r="I245" s="4"/>
      <c r="J245" s="4"/>
    </row>
    <row r="246" spans="6:10" ht="12.75">
      <c r="F246" s="4"/>
      <c r="G246" s="4"/>
      <c r="H246" s="4"/>
      <c r="I246" s="4"/>
      <c r="J246" s="4"/>
    </row>
    <row r="247" spans="6:10" ht="12.75">
      <c r="F247" s="4"/>
      <c r="G247" s="4"/>
      <c r="H247" s="4"/>
      <c r="I247" s="4"/>
      <c r="J247" s="4"/>
    </row>
    <row r="248" spans="6:10" ht="12.75">
      <c r="F248" s="4"/>
      <c r="G248" s="4"/>
      <c r="H248" s="4"/>
      <c r="I248" s="4"/>
      <c r="J248" s="4"/>
    </row>
    <row r="249" spans="6:10" ht="12.75">
      <c r="F249" s="4"/>
      <c r="G249" s="4"/>
      <c r="H249" s="4"/>
      <c r="I249" s="4"/>
      <c r="J249" s="4"/>
    </row>
    <row r="250" spans="1:10" ht="12.75">
      <c r="A250" s="27" t="s">
        <v>62</v>
      </c>
      <c r="B250" s="2" t="s">
        <v>63</v>
      </c>
      <c r="F250" s="4"/>
      <c r="G250" s="4"/>
      <c r="H250" s="4"/>
      <c r="I250" s="4"/>
      <c r="J250" s="4"/>
    </row>
    <row r="251" spans="6:10" ht="12.75">
      <c r="F251" s="4"/>
      <c r="G251" s="4"/>
      <c r="H251" s="4"/>
      <c r="I251" s="4"/>
      <c r="J251" s="4"/>
    </row>
    <row r="252" spans="6:10" ht="12.75">
      <c r="F252" s="4"/>
      <c r="G252" s="4"/>
      <c r="H252" s="4"/>
      <c r="I252" s="4"/>
      <c r="J252" s="4"/>
    </row>
    <row r="253" spans="6:10" ht="12.75">
      <c r="F253" s="4"/>
      <c r="G253" s="4"/>
      <c r="H253" s="4"/>
      <c r="I253" s="4"/>
      <c r="J253" s="4"/>
    </row>
    <row r="254" spans="6:10" ht="12.75">
      <c r="F254" s="4"/>
      <c r="G254" s="4"/>
      <c r="H254" s="4"/>
      <c r="I254" s="4"/>
      <c r="J254" s="4"/>
    </row>
    <row r="255" spans="6:10" ht="12.75">
      <c r="F255" s="4"/>
      <c r="G255" s="4"/>
      <c r="H255" s="4"/>
      <c r="I255" s="4"/>
      <c r="J255" s="4"/>
    </row>
    <row r="256" spans="6:10" ht="12.75">
      <c r="F256" s="4"/>
      <c r="G256" s="4"/>
      <c r="H256" s="4"/>
      <c r="I256" s="4"/>
      <c r="J256" s="4"/>
    </row>
    <row r="257" spans="1:10" ht="12.75">
      <c r="A257" s="27" t="s">
        <v>64</v>
      </c>
      <c r="B257" s="2" t="s">
        <v>65</v>
      </c>
      <c r="F257" s="4"/>
      <c r="G257" s="4"/>
      <c r="H257" s="4"/>
      <c r="I257" s="4"/>
      <c r="J257" s="4"/>
    </row>
    <row r="258" spans="6:10" ht="12.75">
      <c r="F258" s="4"/>
      <c r="G258" s="4"/>
      <c r="H258" s="4"/>
      <c r="I258" s="4"/>
      <c r="J258" s="4"/>
    </row>
    <row r="259" spans="6:10" ht="12.75">
      <c r="F259" s="4"/>
      <c r="G259" s="4"/>
      <c r="H259" s="4"/>
      <c r="I259" s="4"/>
      <c r="J259" s="4"/>
    </row>
    <row r="260" spans="6:10" ht="12.75">
      <c r="F260" s="4"/>
      <c r="G260" s="4"/>
      <c r="H260" s="4"/>
      <c r="I260" s="4"/>
      <c r="J260" s="4"/>
    </row>
    <row r="261" spans="6:10" ht="12.75">
      <c r="F261" s="4"/>
      <c r="G261" s="4"/>
      <c r="H261" s="4"/>
      <c r="I261" s="4"/>
      <c r="J261" s="4"/>
    </row>
    <row r="262" spans="1:10" ht="12.75">
      <c r="A262" s="26">
        <v>22</v>
      </c>
      <c r="B262" s="2" t="s">
        <v>179</v>
      </c>
      <c r="F262" s="4"/>
      <c r="G262" s="4"/>
      <c r="H262" s="4"/>
      <c r="I262" s="4"/>
      <c r="J262" s="4"/>
    </row>
    <row r="263" spans="6:10" ht="12.75">
      <c r="F263" s="4"/>
      <c r="G263" s="4"/>
      <c r="H263" s="4"/>
      <c r="I263" s="4"/>
      <c r="J263" s="4"/>
    </row>
    <row r="264" spans="2:10" ht="12.75">
      <c r="B264" s="144" t="s">
        <v>238</v>
      </c>
      <c r="C264" s="144"/>
      <c r="D264" s="144"/>
      <c r="E264" s="144"/>
      <c r="F264" s="144"/>
      <c r="G264" s="144"/>
      <c r="H264" s="12"/>
      <c r="I264" s="4"/>
      <c r="J264" s="4"/>
    </row>
    <row r="265" spans="2:10" ht="12.75">
      <c r="B265" s="145"/>
      <c r="C265" s="145"/>
      <c r="D265" s="145"/>
      <c r="E265" s="145"/>
      <c r="F265" s="145"/>
      <c r="G265" s="145"/>
      <c r="H265" s="12"/>
      <c r="I265" s="4"/>
      <c r="J265" s="4"/>
    </row>
    <row r="266" spans="6:10" ht="12.75">
      <c r="F266" s="4"/>
      <c r="G266" s="4"/>
      <c r="H266" s="4"/>
      <c r="I266" s="4"/>
      <c r="J266" s="4"/>
    </row>
    <row r="267" spans="2:10" ht="12.75">
      <c r="B267" s="149"/>
      <c r="C267" s="149"/>
      <c r="D267" s="149"/>
      <c r="E267" s="149"/>
      <c r="F267" s="149"/>
      <c r="G267" s="149"/>
      <c r="H267" s="93"/>
      <c r="I267" s="94"/>
      <c r="J267" s="4"/>
    </row>
    <row r="268" spans="1:10" ht="12.75">
      <c r="A268" s="27" t="s">
        <v>70</v>
      </c>
      <c r="B268" s="2" t="s">
        <v>66</v>
      </c>
      <c r="F268" s="4"/>
      <c r="G268" s="4"/>
      <c r="H268" s="4"/>
      <c r="I268" s="4"/>
      <c r="J268" s="4"/>
    </row>
    <row r="269" spans="1:10" ht="12.75">
      <c r="A269" s="27"/>
      <c r="B269" s="2"/>
      <c r="F269" s="4"/>
      <c r="G269" s="4"/>
      <c r="H269" s="4"/>
      <c r="I269" s="4"/>
      <c r="J269" s="4"/>
    </row>
    <row r="270" spans="2:10" ht="12.75">
      <c r="B270" s="4" t="s">
        <v>234</v>
      </c>
      <c r="F270" s="4"/>
      <c r="G270" s="4"/>
      <c r="H270" s="4"/>
      <c r="I270" s="4"/>
      <c r="J270" s="4"/>
    </row>
    <row r="271" spans="6:10" ht="12.75">
      <c r="F271" s="4"/>
      <c r="G271" s="4"/>
      <c r="H271" s="4"/>
      <c r="I271" s="4"/>
      <c r="J271" s="4"/>
    </row>
    <row r="272" spans="4:10" ht="12.75">
      <c r="D272" s="55"/>
      <c r="E272" s="55"/>
      <c r="F272" s="48"/>
      <c r="G272" s="55"/>
      <c r="H272" s="55"/>
      <c r="I272" s="55"/>
      <c r="J272" s="4"/>
    </row>
    <row r="273" spans="2:7" ht="12.75">
      <c r="B273" s="4" t="s">
        <v>67</v>
      </c>
      <c r="C273" s="72" t="s">
        <v>18</v>
      </c>
      <c r="D273" s="31"/>
      <c r="E273" s="55"/>
      <c r="F273" s="55"/>
      <c r="G273" s="4"/>
    </row>
    <row r="274" spans="3:7" ht="12.75">
      <c r="C274" s="31"/>
      <c r="D274" s="31"/>
      <c r="E274" s="31"/>
      <c r="F274" s="31"/>
      <c r="G274" s="4"/>
    </row>
    <row r="275" spans="2:7" ht="12.75">
      <c r="B275" s="35" t="s">
        <v>68</v>
      </c>
      <c r="C275" s="33"/>
      <c r="D275" s="33"/>
      <c r="E275" s="33"/>
      <c r="F275" s="33"/>
      <c r="G275" s="4"/>
    </row>
    <row r="276" spans="2:7" ht="13.5" thickBot="1">
      <c r="B276" s="4" t="s">
        <v>132</v>
      </c>
      <c r="C276" s="47">
        <v>1299</v>
      </c>
      <c r="D276" s="33"/>
      <c r="E276" s="33"/>
      <c r="F276" s="33"/>
      <c r="G276" s="4"/>
    </row>
    <row r="277" spans="3:7" ht="13.5" thickTop="1">
      <c r="C277" s="33"/>
      <c r="D277" s="33"/>
      <c r="E277" s="33"/>
      <c r="F277" s="33"/>
      <c r="G277" s="4"/>
    </row>
    <row r="278" spans="2:7" ht="12.75">
      <c r="B278" s="35" t="s">
        <v>69</v>
      </c>
      <c r="C278" s="33"/>
      <c r="D278" s="33"/>
      <c r="E278" s="33"/>
      <c r="F278" s="33"/>
      <c r="G278" s="4"/>
    </row>
    <row r="279" spans="2:7" ht="13.5" thickBot="1">
      <c r="B279" s="4" t="s">
        <v>132</v>
      </c>
      <c r="C279" s="47">
        <v>2090</v>
      </c>
      <c r="D279" s="33"/>
      <c r="E279" s="33"/>
      <c r="F279" s="33"/>
      <c r="G279" s="4"/>
    </row>
    <row r="280" spans="3:7" ht="13.5" thickTop="1">
      <c r="C280" s="33"/>
      <c r="D280" s="33"/>
      <c r="E280" s="33"/>
      <c r="F280" s="33"/>
      <c r="G280" s="4"/>
    </row>
    <row r="281" spans="2:7" ht="13.5" thickBot="1">
      <c r="B281" s="4" t="s">
        <v>17</v>
      </c>
      <c r="C281" s="47">
        <f>+C276+C279</f>
        <v>3389</v>
      </c>
      <c r="D281" s="31"/>
      <c r="E281" s="33"/>
      <c r="F281" s="33"/>
      <c r="G281" s="4"/>
    </row>
    <row r="282" spans="2:10" ht="13.5" thickTop="1">
      <c r="B282" s="150"/>
      <c r="C282" s="150"/>
      <c r="D282" s="31"/>
      <c r="E282" s="109"/>
      <c r="F282" s="95"/>
      <c r="G282" s="112"/>
      <c r="H282" s="95"/>
      <c r="I282" s="95"/>
      <c r="J282" s="4"/>
    </row>
    <row r="283" spans="2:10" ht="12.75">
      <c r="B283" s="108"/>
      <c r="C283" s="110"/>
      <c r="D283" s="31"/>
      <c r="E283" s="110"/>
      <c r="F283" s="96"/>
      <c r="G283" s="112"/>
      <c r="H283" s="113"/>
      <c r="I283" s="96"/>
      <c r="J283" s="4"/>
    </row>
    <row r="284" spans="1:10" ht="12.75">
      <c r="A284" s="27" t="s">
        <v>72</v>
      </c>
      <c r="B284" s="2" t="s">
        <v>71</v>
      </c>
      <c r="F284" s="4"/>
      <c r="G284" s="4"/>
      <c r="H284" s="4"/>
      <c r="I284" s="4"/>
      <c r="J284" s="4"/>
    </row>
    <row r="285" spans="6:10" ht="12.75">
      <c r="F285" s="4"/>
      <c r="G285" s="4"/>
      <c r="H285" s="4"/>
      <c r="I285" s="4"/>
      <c r="J285" s="4"/>
    </row>
    <row r="286" spans="6:10" ht="12.75">
      <c r="F286" s="4"/>
      <c r="G286" s="4"/>
      <c r="H286" s="4"/>
      <c r="I286" s="4"/>
      <c r="J286" s="4"/>
    </row>
    <row r="287" spans="6:10" ht="12.75">
      <c r="F287" s="4"/>
      <c r="G287" s="4"/>
      <c r="H287" s="4"/>
      <c r="I287" s="4"/>
      <c r="J287" s="4"/>
    </row>
    <row r="288" spans="6:10" ht="12.75">
      <c r="F288" s="4"/>
      <c r="G288" s="4"/>
      <c r="H288" s="4"/>
      <c r="I288" s="4"/>
      <c r="J288" s="4"/>
    </row>
    <row r="289" spans="1:10" ht="12.75">
      <c r="A289" s="27" t="s">
        <v>73</v>
      </c>
      <c r="B289" s="2" t="s">
        <v>133</v>
      </c>
      <c r="F289" s="4"/>
      <c r="G289" s="4"/>
      <c r="H289" s="4"/>
      <c r="I289" s="4"/>
      <c r="J289" s="4"/>
    </row>
    <row r="290" spans="6:10" ht="12.75">
      <c r="F290" s="4"/>
      <c r="G290" s="4"/>
      <c r="H290" s="4"/>
      <c r="I290" s="4"/>
      <c r="J290" s="4"/>
    </row>
    <row r="291" spans="6:10" ht="12.75">
      <c r="F291" s="4"/>
      <c r="G291" s="4"/>
      <c r="H291" s="4"/>
      <c r="I291" s="4"/>
      <c r="J291" s="4"/>
    </row>
    <row r="292" spans="6:10" ht="12.75">
      <c r="F292" s="4"/>
      <c r="G292" s="4"/>
      <c r="H292" s="4"/>
      <c r="I292" s="4"/>
      <c r="J292" s="4"/>
    </row>
    <row r="293" spans="6:10" ht="12.75">
      <c r="F293" s="4"/>
      <c r="G293" s="4"/>
      <c r="H293" s="4"/>
      <c r="I293" s="4"/>
      <c r="J293" s="4"/>
    </row>
    <row r="294" spans="6:10" ht="12.75">
      <c r="F294" s="4"/>
      <c r="G294" s="4"/>
      <c r="H294" s="4"/>
      <c r="I294" s="4"/>
      <c r="J294" s="4"/>
    </row>
    <row r="295" spans="6:10" ht="12.75">
      <c r="F295" s="4"/>
      <c r="G295" s="4"/>
      <c r="H295" s="4"/>
      <c r="I295" s="4"/>
      <c r="J295" s="4"/>
    </row>
    <row r="296" spans="6:10" ht="12.75">
      <c r="F296" s="4"/>
      <c r="G296" s="4"/>
      <c r="H296" s="4"/>
      <c r="I296" s="4"/>
      <c r="J296" s="4"/>
    </row>
    <row r="297" spans="6:10" ht="12.75">
      <c r="F297" s="4"/>
      <c r="G297" s="4"/>
      <c r="H297" s="4"/>
      <c r="I297" s="4"/>
      <c r="J297" s="4"/>
    </row>
    <row r="298" spans="6:10" ht="12.75">
      <c r="F298" s="4"/>
      <c r="G298" s="4"/>
      <c r="H298" s="4"/>
      <c r="I298" s="4"/>
      <c r="J298" s="4"/>
    </row>
    <row r="299" spans="6:10" ht="12.75">
      <c r="F299" s="4"/>
      <c r="G299" s="4"/>
      <c r="H299" s="4"/>
      <c r="I299" s="4"/>
      <c r="J299" s="4"/>
    </row>
    <row r="300" spans="6:10" ht="12.75">
      <c r="F300" s="4"/>
      <c r="G300" s="4"/>
      <c r="H300" s="4"/>
      <c r="I300" s="4"/>
      <c r="J300" s="4"/>
    </row>
    <row r="301" spans="6:10" ht="12.75">
      <c r="F301" s="4"/>
      <c r="G301" s="4"/>
      <c r="H301" s="4"/>
      <c r="I301" s="4"/>
      <c r="J301" s="4"/>
    </row>
    <row r="302" spans="1:10" ht="12.75">
      <c r="A302" s="27" t="s">
        <v>134</v>
      </c>
      <c r="B302" s="2" t="s">
        <v>208</v>
      </c>
      <c r="F302" s="4"/>
      <c r="G302" s="4"/>
      <c r="H302" s="4"/>
      <c r="I302" s="4"/>
      <c r="J302" s="4"/>
    </row>
    <row r="303" spans="6:10" ht="12.75">
      <c r="F303" s="4"/>
      <c r="G303" s="4"/>
      <c r="H303" s="4"/>
      <c r="I303" s="4"/>
      <c r="J303" s="4"/>
    </row>
    <row r="304" spans="2:10" ht="12.75">
      <c r="B304" s="4" t="s">
        <v>239</v>
      </c>
      <c r="F304" s="4"/>
      <c r="G304" s="4"/>
      <c r="H304" s="4"/>
      <c r="I304" s="4"/>
      <c r="J304" s="4"/>
    </row>
    <row r="305" spans="6:10" ht="12.75">
      <c r="F305" s="4"/>
      <c r="G305" s="4"/>
      <c r="H305" s="4"/>
      <c r="I305" s="4"/>
      <c r="J305" s="4"/>
    </row>
    <row r="306" spans="6:10" ht="12.75">
      <c r="F306" s="4"/>
      <c r="G306" s="4"/>
      <c r="H306" s="4"/>
      <c r="I306" s="4"/>
      <c r="J306" s="4"/>
    </row>
    <row r="307" spans="1:10" ht="12.75">
      <c r="A307" s="27">
        <v>27</v>
      </c>
      <c r="B307" s="2" t="s">
        <v>209</v>
      </c>
      <c r="F307" s="4"/>
      <c r="G307" s="4"/>
      <c r="H307" s="4"/>
      <c r="I307" s="4"/>
      <c r="J307" s="4"/>
    </row>
    <row r="308" spans="1:10" ht="12.75">
      <c r="A308" s="27"/>
      <c r="B308" s="2"/>
      <c r="F308" s="4"/>
      <c r="G308" s="4"/>
      <c r="H308" s="4"/>
      <c r="I308" s="4"/>
      <c r="J308" s="4"/>
    </row>
    <row r="309" spans="1:10" ht="12.75">
      <c r="A309" s="27"/>
      <c r="B309" s="4" t="s">
        <v>112</v>
      </c>
      <c r="F309" s="4"/>
      <c r="G309" s="4"/>
      <c r="H309" s="4"/>
      <c r="I309" s="4"/>
      <c r="J309" s="4"/>
    </row>
    <row r="310" spans="1:10" ht="12.75">
      <c r="A310" s="27"/>
      <c r="F310" s="4"/>
      <c r="G310" s="4"/>
      <c r="H310" s="4"/>
      <c r="I310" s="4"/>
      <c r="J310" s="4"/>
    </row>
    <row r="311" spans="1:7" ht="12.75">
      <c r="A311" s="27"/>
      <c r="C311" s="143" t="s">
        <v>172</v>
      </c>
      <c r="D311" s="143"/>
      <c r="F311" s="143" t="s">
        <v>171</v>
      </c>
      <c r="G311" s="143"/>
    </row>
    <row r="312" spans="1:7" ht="51">
      <c r="A312" s="27"/>
      <c r="B312" s="2"/>
      <c r="C312" s="125" t="s">
        <v>130</v>
      </c>
      <c r="D312" s="107" t="s">
        <v>169</v>
      </c>
      <c r="E312" s="10"/>
      <c r="F312" s="125" t="s">
        <v>122</v>
      </c>
      <c r="G312" s="125" t="s">
        <v>170</v>
      </c>
    </row>
    <row r="313" spans="3:7" ht="12.75">
      <c r="C313" s="48" t="str">
        <f>+F313</f>
        <v>30.06.08</v>
      </c>
      <c r="D313" s="48" t="str">
        <f>+G313</f>
        <v>30.06.07</v>
      </c>
      <c r="E313" s="10"/>
      <c r="F313" s="48" t="s">
        <v>226</v>
      </c>
      <c r="G313" s="48" t="s">
        <v>228</v>
      </c>
    </row>
    <row r="314" spans="3:7" ht="12.75">
      <c r="C314" s="6"/>
      <c r="E314" s="10"/>
      <c r="F314" s="6"/>
      <c r="G314" s="6"/>
    </row>
    <row r="315" spans="2:7" ht="13.5" thickBot="1">
      <c r="B315" s="4" t="s">
        <v>74</v>
      </c>
      <c r="C315" s="127">
        <f>'Consol IS'!C34</f>
        <v>589</v>
      </c>
      <c r="D315" s="47">
        <f>+'Consol IS'!E34</f>
        <v>1206</v>
      </c>
      <c r="E315" s="10"/>
      <c r="F315" s="127">
        <f>'Consol IS'!G34</f>
        <v>1579</v>
      </c>
      <c r="G315" s="127">
        <f>+'Consol IS'!I34</f>
        <v>2249</v>
      </c>
    </row>
    <row r="316" spans="3:7" ht="13.5" thickTop="1">
      <c r="C316" s="63"/>
      <c r="D316" s="32"/>
      <c r="E316" s="10"/>
      <c r="F316" s="63"/>
      <c r="G316" s="63"/>
    </row>
    <row r="317" spans="2:7" ht="12.75">
      <c r="B317" s="4" t="s">
        <v>109</v>
      </c>
      <c r="C317" s="63"/>
      <c r="D317" s="32"/>
      <c r="E317" s="10"/>
      <c r="F317" s="63"/>
      <c r="G317" s="63"/>
    </row>
    <row r="318" spans="2:7" ht="13.5" thickBot="1">
      <c r="B318" s="4" t="s">
        <v>108</v>
      </c>
      <c r="C318" s="127">
        <v>123000</v>
      </c>
      <c r="D318" s="47">
        <f>82000+41000</f>
        <v>123000</v>
      </c>
      <c r="E318" s="10"/>
      <c r="F318" s="127">
        <v>123000</v>
      </c>
      <c r="G318" s="127">
        <v>123000</v>
      </c>
    </row>
    <row r="319" spans="3:7" ht="13.5" thickTop="1">
      <c r="C319" s="124"/>
      <c r="D319" s="33"/>
      <c r="E319" s="10"/>
      <c r="F319" s="124"/>
      <c r="G319" s="124"/>
    </row>
    <row r="320" spans="2:7" ht="12.75">
      <c r="B320" s="4" t="s">
        <v>110</v>
      </c>
      <c r="E320" s="10"/>
      <c r="F320" s="4"/>
      <c r="G320" s="4"/>
    </row>
    <row r="321" spans="2:7" ht="12.75">
      <c r="B321" s="4" t="s">
        <v>111</v>
      </c>
      <c r="E321" s="10"/>
      <c r="F321" s="4"/>
      <c r="G321" s="4"/>
    </row>
    <row r="322" spans="2:7" ht="13.5" thickBot="1">
      <c r="B322" s="4" t="s">
        <v>113</v>
      </c>
      <c r="C322" s="128">
        <f>C315/C318*100</f>
        <v>0.47886178861788614</v>
      </c>
      <c r="D322" s="128">
        <f>D315/D318*100</f>
        <v>0.9804878048780488</v>
      </c>
      <c r="E322" s="10"/>
      <c r="F322" s="128">
        <f>F315/F318*100</f>
        <v>1.283739837398374</v>
      </c>
      <c r="G322" s="128">
        <f>G315/G318*100</f>
        <v>1.8284552845528455</v>
      </c>
    </row>
    <row r="323" spans="3:7" ht="13.5" thickTop="1">
      <c r="C323" s="129"/>
      <c r="D323" s="32"/>
      <c r="E323" s="129"/>
      <c r="F323" s="4"/>
      <c r="G323" s="4"/>
    </row>
    <row r="324" spans="4:8" ht="12.75">
      <c r="D324" s="63"/>
      <c r="E324" s="32"/>
      <c r="F324" s="63"/>
      <c r="G324" s="63"/>
      <c r="H324" s="4"/>
    </row>
    <row r="325" spans="2:10" ht="26.25" customHeight="1">
      <c r="B325" s="146" t="s">
        <v>210</v>
      </c>
      <c r="C325" s="146"/>
      <c r="D325" s="146"/>
      <c r="E325" s="146"/>
      <c r="F325" s="146"/>
      <c r="G325" s="146"/>
      <c r="H325" s="138"/>
      <c r="I325" s="131"/>
      <c r="J325" s="131"/>
    </row>
    <row r="326" spans="6:10" ht="12.75">
      <c r="F326" s="6"/>
      <c r="G326" s="4"/>
      <c r="H326" s="6"/>
      <c r="I326" s="6"/>
      <c r="J326" s="4"/>
    </row>
    <row r="327" spans="2:10" ht="12.75">
      <c r="B327" s="4" t="s">
        <v>211</v>
      </c>
      <c r="F327" s="6"/>
      <c r="G327" s="4"/>
      <c r="H327" s="6"/>
      <c r="I327" s="6"/>
      <c r="J327" s="4"/>
    </row>
    <row r="328" spans="1:10" ht="18" customHeight="1">
      <c r="A328" s="36"/>
      <c r="F328" s="4"/>
      <c r="G328" s="4"/>
      <c r="H328" s="4"/>
      <c r="I328" s="4"/>
      <c r="J328" s="4"/>
    </row>
    <row r="329" spans="6:10" ht="12.75">
      <c r="F329" s="4"/>
      <c r="G329" s="4"/>
      <c r="H329" s="4"/>
      <c r="I329" s="4"/>
      <c r="J329" s="4"/>
    </row>
    <row r="330" spans="6:12" ht="12.75">
      <c r="F330" s="4"/>
      <c r="G330" s="4"/>
      <c r="H330" s="4"/>
      <c r="I330" s="4"/>
      <c r="J330" s="4"/>
      <c r="K330" s="4"/>
      <c r="L330" s="4"/>
    </row>
    <row r="331" spans="6:12" ht="12.75">
      <c r="F331" s="4"/>
      <c r="G331" s="4"/>
      <c r="H331" s="4"/>
      <c r="I331" s="4"/>
      <c r="J331" s="4"/>
      <c r="K331" s="4"/>
      <c r="L331" s="4"/>
    </row>
    <row r="332" spans="6:12" ht="12.75">
      <c r="F332" s="4"/>
      <c r="G332" s="4"/>
      <c r="H332" s="4"/>
      <c r="I332" s="4"/>
      <c r="J332" s="4"/>
      <c r="K332" s="4"/>
      <c r="L332" s="4"/>
    </row>
    <row r="333" spans="6:12" ht="12.75">
      <c r="F333" s="4"/>
      <c r="G333" s="4"/>
      <c r="H333" s="4"/>
      <c r="I333" s="4"/>
      <c r="J333" s="4"/>
      <c r="K333" s="4"/>
      <c r="L333" s="4"/>
    </row>
    <row r="334" spans="6:12" ht="12.75">
      <c r="F334" s="4"/>
      <c r="G334" s="4"/>
      <c r="H334" s="4"/>
      <c r="I334" s="4"/>
      <c r="J334" s="4"/>
      <c r="K334" s="4"/>
      <c r="L334" s="4"/>
    </row>
    <row r="335" spans="6:12" ht="12.75">
      <c r="F335" s="4"/>
      <c r="G335" s="4"/>
      <c r="H335" s="4"/>
      <c r="I335" s="4"/>
      <c r="J335" s="4"/>
      <c r="K335" s="4"/>
      <c r="L335" s="4"/>
    </row>
    <row r="336" spans="6:12" ht="12.75">
      <c r="F336" s="4"/>
      <c r="G336" s="4"/>
      <c r="H336" s="4"/>
      <c r="I336" s="4"/>
      <c r="J336" s="4"/>
      <c r="K336" s="4"/>
      <c r="L336" s="4"/>
    </row>
    <row r="337" spans="6:12" ht="12.75">
      <c r="F337" s="4"/>
      <c r="G337" s="4"/>
      <c r="H337" s="4"/>
      <c r="I337" s="4"/>
      <c r="J337" s="4"/>
      <c r="K337" s="4"/>
      <c r="L337" s="4"/>
    </row>
    <row r="338" spans="2:12" ht="12.75">
      <c r="B338" s="2"/>
      <c r="F338" s="4"/>
      <c r="G338" s="4"/>
      <c r="H338" s="4"/>
      <c r="I338" s="4"/>
      <c r="J338" s="4"/>
      <c r="K338" s="4"/>
      <c r="L338" s="4"/>
    </row>
    <row r="339" spans="1:12" ht="12.75">
      <c r="A339" s="4"/>
      <c r="K339" s="4"/>
      <c r="L339" s="4"/>
    </row>
    <row r="340" spans="1:11" ht="12.75">
      <c r="A340" s="4"/>
      <c r="K340" s="124"/>
    </row>
    <row r="341" spans="1:16" ht="12.75">
      <c r="A341" s="4"/>
      <c r="K341" s="4"/>
      <c r="L341" s="4"/>
      <c r="M341" s="4"/>
      <c r="N341" s="4"/>
      <c r="O341" s="4"/>
      <c r="P341" s="4"/>
    </row>
    <row r="342" spans="1:12" ht="12.75">
      <c r="A342" s="4"/>
      <c r="K342" s="124"/>
      <c r="L342" s="4"/>
    </row>
    <row r="343" spans="1:12" ht="12.75">
      <c r="A343" s="4"/>
      <c r="K343" s="4"/>
      <c r="L343" s="4"/>
    </row>
    <row r="344" spans="1:12" ht="12.75">
      <c r="A344" s="4"/>
      <c r="K344" s="4"/>
      <c r="L344" s="4"/>
    </row>
    <row r="345" spans="1:12" ht="12.75">
      <c r="A345" s="4"/>
      <c r="K345" s="4"/>
      <c r="L345" s="4"/>
    </row>
    <row r="346" spans="1:12" ht="12.75">
      <c r="A346" s="4"/>
      <c r="K346" s="4"/>
      <c r="L346" s="4"/>
    </row>
    <row r="347" spans="1:12" ht="12.75">
      <c r="A347" s="4"/>
      <c r="K347" s="4"/>
      <c r="L347" s="4"/>
    </row>
    <row r="348" spans="1:12" ht="12.75">
      <c r="A348" s="4"/>
      <c r="K348" s="4"/>
      <c r="L348" s="4"/>
    </row>
    <row r="349" spans="1:12" ht="12.75">
      <c r="A349" s="4"/>
      <c r="K349" s="4"/>
      <c r="L349" s="4"/>
    </row>
    <row r="350" spans="1:12" ht="12.75">
      <c r="A350" s="4"/>
      <c r="K350" s="4"/>
      <c r="L350" s="4"/>
    </row>
    <row r="351" ht="12.75">
      <c r="A351" s="4"/>
    </row>
    <row r="352" ht="12.75">
      <c r="A352" s="4"/>
    </row>
    <row r="353" ht="12.75">
      <c r="A353" s="4"/>
    </row>
    <row r="354" ht="12.75">
      <c r="A354" s="4"/>
    </row>
    <row r="355" ht="12.75">
      <c r="A355" s="4"/>
    </row>
    <row r="356" ht="12.75">
      <c r="A356" s="4"/>
    </row>
    <row r="357" ht="12.75">
      <c r="A357" s="4"/>
    </row>
    <row r="358" ht="12.75">
      <c r="A358" s="4"/>
    </row>
    <row r="359" ht="12.75">
      <c r="A359" s="4"/>
    </row>
    <row r="360" ht="12.75">
      <c r="A360" s="4"/>
    </row>
    <row r="361" ht="12.75">
      <c r="A361" s="4"/>
    </row>
    <row r="362" spans="6:10" ht="12.75">
      <c r="F362" s="4"/>
      <c r="G362" s="4"/>
      <c r="H362" s="4"/>
      <c r="I362" s="4"/>
      <c r="J362" s="4"/>
    </row>
    <row r="363" spans="6:10" ht="12.75">
      <c r="F363" s="4"/>
      <c r="G363" s="4"/>
      <c r="H363" s="4"/>
      <c r="I363" s="4"/>
      <c r="J363" s="4"/>
    </row>
    <row r="364" spans="6:10" ht="12.75">
      <c r="F364" s="4"/>
      <c r="G364" s="4"/>
      <c r="H364" s="4"/>
      <c r="I364" s="4"/>
      <c r="J364" s="4"/>
    </row>
    <row r="365" spans="6:10" ht="12.75">
      <c r="F365" s="4"/>
      <c r="G365" s="4"/>
      <c r="H365" s="4"/>
      <c r="I365" s="4"/>
      <c r="J365" s="4"/>
    </row>
    <row r="366" spans="2:10" ht="12.75">
      <c r="B366" s="2"/>
      <c r="F366" s="4"/>
      <c r="G366" s="4"/>
      <c r="H366" s="4"/>
      <c r="I366" s="4"/>
      <c r="J366" s="4"/>
    </row>
    <row r="367" spans="6:10" ht="12.75">
      <c r="F367" s="4"/>
      <c r="G367" s="4"/>
      <c r="H367" s="4"/>
      <c r="I367" s="4"/>
      <c r="J367" s="4"/>
    </row>
    <row r="368" spans="6:10" ht="12.75">
      <c r="F368" s="4"/>
      <c r="G368" s="4"/>
      <c r="H368" s="4"/>
      <c r="I368" s="4"/>
      <c r="J368" s="4"/>
    </row>
    <row r="369" spans="6:10" ht="12.75">
      <c r="F369" s="4"/>
      <c r="G369" s="4"/>
      <c r="H369" s="4"/>
      <c r="I369" s="4"/>
      <c r="J369" s="4"/>
    </row>
    <row r="370" spans="6:10" ht="12.75">
      <c r="F370" s="4"/>
      <c r="G370" s="4"/>
      <c r="H370" s="4"/>
      <c r="I370" s="4"/>
      <c r="J370" s="4"/>
    </row>
    <row r="371" spans="6:10" ht="12.75">
      <c r="F371" s="4"/>
      <c r="G371" s="4"/>
      <c r="H371" s="4"/>
      <c r="I371" s="4"/>
      <c r="J371" s="4"/>
    </row>
    <row r="372" spans="6:10" ht="12.75">
      <c r="F372" s="4"/>
      <c r="G372" s="4"/>
      <c r="H372" s="4"/>
      <c r="I372" s="4"/>
      <c r="J372" s="4"/>
    </row>
    <row r="373" spans="6:10" ht="12.75">
      <c r="F373" s="4"/>
      <c r="G373" s="4"/>
      <c r="H373" s="4"/>
      <c r="I373" s="4"/>
      <c r="J373" s="4"/>
    </row>
    <row r="374" spans="6:10" ht="12.75">
      <c r="F374" s="4"/>
      <c r="G374" s="4"/>
      <c r="H374" s="4"/>
      <c r="I374" s="4"/>
      <c r="J374" s="4"/>
    </row>
    <row r="375" spans="6:10" ht="12.75">
      <c r="F375" s="4"/>
      <c r="G375" s="4"/>
      <c r="H375" s="4"/>
      <c r="I375" s="4"/>
      <c r="J375" s="4"/>
    </row>
    <row r="376" spans="6:10" ht="12.75">
      <c r="F376" s="4"/>
      <c r="G376" s="4"/>
      <c r="H376" s="4"/>
      <c r="I376" s="4"/>
      <c r="J376" s="4"/>
    </row>
    <row r="377" spans="6:10" ht="12.75">
      <c r="F377" s="4"/>
      <c r="G377" s="4"/>
      <c r="H377" s="4"/>
      <c r="I377" s="4"/>
      <c r="J377" s="4"/>
    </row>
    <row r="378" spans="6:10" ht="12.75">
      <c r="F378" s="4"/>
      <c r="G378" s="4"/>
      <c r="H378" s="4"/>
      <c r="I378" s="4"/>
      <c r="J378" s="4"/>
    </row>
  </sheetData>
  <sheetProtection/>
  <mergeCells count="10">
    <mergeCell ref="B264:G265"/>
    <mergeCell ref="B325:G325"/>
    <mergeCell ref="B68:G69"/>
    <mergeCell ref="B63:G64"/>
    <mergeCell ref="B90:H90"/>
    <mergeCell ref="B135:F135"/>
    <mergeCell ref="B267:G267"/>
    <mergeCell ref="C311:D311"/>
    <mergeCell ref="F311:G311"/>
    <mergeCell ref="B282:C282"/>
  </mergeCells>
  <printOptions/>
  <pageMargins left="0.75" right="0.29" top="0.17" bottom="0.16" header="0.17" footer="0.16"/>
  <pageSetup cellComments="asDisplayed" horizontalDpi="300" verticalDpi="300" orientation="portrait" paperSize="9" scale="78" r:id="rId4"/>
  <rowBreaks count="3" manualBreakCount="3">
    <brk id="135" max="255" man="1"/>
    <brk id="211" max="9" man="1"/>
    <brk id="287" max="9" man="1"/>
  </rowBreaks>
  <drawing r:id="rId3"/>
  <legacyDrawing r:id="rId2"/>
  <oleObjects>
    <oleObject progId="Word.Document.8" shapeId="3395833"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dc:creator>
  <cp:keywords/>
  <dc:description/>
  <cp:lastModifiedBy>Preloaded User</cp:lastModifiedBy>
  <cp:lastPrinted>2008-08-25T07:35:24Z</cp:lastPrinted>
  <dcterms:created xsi:type="dcterms:W3CDTF">2006-07-03T12:17:34Z</dcterms:created>
  <dcterms:modified xsi:type="dcterms:W3CDTF">2008-08-25T07:39:35Z</dcterms:modified>
  <cp:category/>
  <cp:version/>
  <cp:contentType/>
  <cp:contentStatus/>
</cp:coreProperties>
</file>